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/>
  <mc:AlternateContent xmlns:mc="http://schemas.openxmlformats.org/markup-compatibility/2006">
    <mc:Choice Requires="x15">
      <x15ac:absPath xmlns:x15ac="http://schemas.microsoft.com/office/spreadsheetml/2010/11/ac" url="/Users/d.bulatov/Downloads/"/>
    </mc:Choice>
  </mc:AlternateContent>
  <xr:revisionPtr revIDLastSave="0" documentId="13_ncr:1_{ACB3A8CF-A06F-CF45-A540-D2085CBE062F}" xr6:coauthVersionLast="47" xr6:coauthVersionMax="47" xr10:uidLastSave="{00000000-0000-0000-0000-000000000000}"/>
  <bookViews>
    <workbookView xWindow="0" yWindow="780" windowWidth="34200" windowHeight="16460" xr2:uid="{00000000-000D-0000-FFFF-FFFF00000000}"/>
  </bookViews>
  <sheets>
    <sheet name="price РФ" sheetId="1" r:id="rId1"/>
    <sheet name="price Москва" sheetId="2" r:id="rId2"/>
    <sheet name="price Петербург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" i="3" l="1"/>
  <c r="G20" i="3"/>
  <c r="G25" i="3" s="1"/>
  <c r="G17" i="3"/>
  <c r="G16" i="3"/>
  <c r="G14" i="3"/>
  <c r="G12" i="3"/>
  <c r="G11" i="3"/>
  <c r="G9" i="3"/>
  <c r="G22" i="2"/>
  <c r="G15" i="2"/>
  <c r="G14" i="2" s="1"/>
  <c r="G10" i="2"/>
  <c r="G9" i="2" s="1"/>
  <c r="G22" i="1"/>
  <c r="G20" i="1"/>
  <c r="G25" i="1" s="1"/>
  <c r="G17" i="1"/>
  <c r="G16" i="1"/>
  <c r="G14" i="1"/>
  <c r="G12" i="1"/>
  <c r="G11" i="1"/>
  <c r="G9" i="1"/>
  <c r="G16" i="2" l="1"/>
  <c r="G17" i="2"/>
  <c r="G11" i="2"/>
  <c r="G12" i="2"/>
  <c r="G20" i="2"/>
  <c r="G24" i="1"/>
  <c r="G24" i="3"/>
  <c r="G25" i="2" l="1"/>
  <c r="G24" i="2"/>
</calcChain>
</file>

<file path=xl/sharedStrings.xml><?xml version="1.0" encoding="utf-8"?>
<sst xmlns="http://schemas.openxmlformats.org/spreadsheetml/2006/main" count="399" uniqueCount="80">
  <si>
    <t>РАДИО РБК - РФ</t>
  </si>
  <si>
    <t>Цены без учета НДС</t>
  </si>
  <si>
    <t>РАДИО РБК</t>
  </si>
  <si>
    <t>Формат</t>
  </si>
  <si>
    <t xml:space="preserve">Единица измерения </t>
  </si>
  <si>
    <t>Хронометраж</t>
  </si>
  <si>
    <t>Время выхода</t>
  </si>
  <si>
    <t>Кол-во выходов</t>
  </si>
  <si>
    <t>Цена за единицу</t>
  </si>
  <si>
    <t>Стоимость пакета</t>
  </si>
  <si>
    <t>Пример</t>
  </si>
  <si>
    <t>Фиксированные временные интервалы</t>
  </si>
  <si>
    <t>Будни</t>
  </si>
  <si>
    <t>рекламный ролик 20 сек</t>
  </si>
  <si>
    <t>20'' спот / единичный выход</t>
  </si>
  <si>
    <t>20''</t>
  </si>
  <si>
    <t>07:00 - 12:00,
будни</t>
  </si>
  <si>
    <t>-</t>
  </si>
  <si>
    <t>12:00 - 17:00,
будни</t>
  </si>
  <si>
    <t>17:00 - 21:00,
будни</t>
  </si>
  <si>
    <t>21:00 - 07:00,
будни</t>
  </si>
  <si>
    <t>Выходные</t>
  </si>
  <si>
    <t>08:00 - 13:00,
выходные</t>
  </si>
  <si>
    <t>13:00 - 18:00,
выходные</t>
  </si>
  <si>
    <t>18:00 - 22:00,
выходные</t>
  </si>
  <si>
    <t>22:00 - 08:00,
выходные</t>
  </si>
  <si>
    <t>Плавание</t>
  </si>
  <si>
    <t>06:00 - 23:00 - плавание,
будни</t>
  </si>
  <si>
    <t>08:00 - 22:00 - плавание,
выходные</t>
  </si>
  <si>
    <r>
      <rPr>
        <b/>
        <sz val="8"/>
        <color theme="1"/>
        <rFont val="Montserrat"/>
      </rPr>
      <t xml:space="preserve">Спонсорство </t>
    </r>
    <r>
      <rPr>
        <sz val="8"/>
        <color theme="1"/>
        <rFont val="Montserrat"/>
      </rPr>
      <t xml:space="preserve">*согласование с редакцией </t>
    </r>
  </si>
  <si>
    <r>
      <rPr>
        <b/>
        <sz val="8"/>
        <color theme="1"/>
        <rFont val="Montserrat"/>
      </rPr>
      <t xml:space="preserve">Спонсорский пакет к программе:
закрывающая заставка/лайнер 30 сек
</t>
    </r>
    <r>
      <rPr>
        <i/>
        <sz val="8"/>
        <color rgb="FF999999"/>
        <rFont val="Montserrat"/>
      </rPr>
      <t>обязательное указание организационно-правовой формы спонсора</t>
    </r>
  </si>
  <si>
    <t>30''</t>
  </si>
  <si>
    <t>по графику программ</t>
  </si>
  <si>
    <r>
      <rPr>
        <b/>
        <sz val="8"/>
        <color theme="1"/>
        <rFont val="Montserrat"/>
      </rPr>
      <t xml:space="preserve">Спонсорский пакет к программе:
открывающая заставка/лайнер 10 сек и закрывающая заставка/лайнер 20 сек
</t>
    </r>
    <r>
      <rPr>
        <i/>
        <sz val="8"/>
        <color rgb="FF999999"/>
        <rFont val="Montserrat"/>
      </rPr>
      <t>обязательное указание организационно-правовой формы спонсора</t>
    </r>
  </si>
  <si>
    <t>10'' + 20''</t>
  </si>
  <si>
    <t>Ночной выход</t>
  </si>
  <si>
    <t>рекламный ролик 40 сек</t>
  </si>
  <si>
    <t>40'' спот / единичный выход</t>
  </si>
  <si>
    <t>40''</t>
  </si>
  <si>
    <t>01:00 - 06:00</t>
  </si>
  <si>
    <t>Коэффициенты</t>
  </si>
  <si>
    <t>Коэффициент расчета рекламных роликов другой продолжительности</t>
  </si>
  <si>
    <t>10''</t>
  </si>
  <si>
    <t>15''</t>
  </si>
  <si>
    <t>45''</t>
  </si>
  <si>
    <t>60''</t>
  </si>
  <si>
    <t>90''</t>
  </si>
  <si>
    <t>120''</t>
  </si>
  <si>
    <r>
      <rPr>
        <b/>
        <sz val="8"/>
        <color theme="1"/>
        <rFont val="Montserrat"/>
      </rPr>
      <t>Коэффициент за позиционирование ролика в рекламном блоке</t>
    </r>
    <r>
      <rPr>
        <sz val="8"/>
        <color theme="1"/>
        <rFont val="Montserrat"/>
      </rPr>
      <t xml:space="preserve"> (позиционирование ролика первым/последним в рекламном блоке)</t>
    </r>
  </si>
  <si>
    <t>Коэффициент за размещение третьих лиц (за каждого)</t>
  </si>
  <si>
    <t>Коэффициент за размещение ролика один в блоке</t>
  </si>
  <si>
    <t>Сезонные коэффициенты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</si>
  <si>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</si>
  <si>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</si>
  <si>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</si>
  <si>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</si>
  <si>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</si>
  <si>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</si>
  <si>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</si>
  <si>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</si>
  <si>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</si>
  <si>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</si>
  <si>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</si>
  <si>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</si>
  <si>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Прайм-тайм РФ: 07:00-10:00 и 18:00-21:00</t>
  </si>
  <si>
    <t>Бизнес-тайм РФ: 10:00-18:00</t>
  </si>
  <si>
    <t>Ночь РФ: 21:00-07:00</t>
  </si>
  <si>
    <t>Порядок применения коэффициентов производится последовательно.</t>
  </si>
  <si>
    <t>Праздничные дни рассчитываются по стоимости размещения в выходные дни.</t>
  </si>
  <si>
    <t>РАДИО РБК - Москва</t>
  </si>
  <si>
    <t>РАДИО РБК - Петербург</t>
  </si>
  <si>
    <t>РБК Отрасли</t>
  </si>
  <si>
    <t>выход</t>
  </si>
  <si>
    <t>РБК ОТРАСЛИ</t>
  </si>
  <si>
    <t>будни</t>
  </si>
  <si>
    <t xml:space="preserve"> до 60''</t>
  </si>
  <si>
    <t>до 60''</t>
  </si>
  <si>
    <t>Новость (ГЕО РФ) (1 ор+2 повтора)</t>
  </si>
  <si>
    <t>Новость (ГЕО Москва), (1 ор+2 повтора)</t>
  </si>
  <si>
    <t>Информация, размещенная на данной странице, является офертой на заключение договора возмездного оказания услуг информационного и/или рекламного характера в соответствии с условиями и согласно расценкам, изложенным в соответствующих прайс-листах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</si>
</sst>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[$₽]"/>
  </numFmts>
  <fonts count="16" x14ac:knownFonts="1">
    <font>
      <sz val="10"/>
      <color indexed="64"/>
      <name val="Arial"/>
      <scheme val="minor"/>
    </font>
    <font>
      <sz val="11"/>
      <color theme="1"/>
      <name val="Calibri"/>
      <family val="2"/>
    </font>
    <font>
      <b/>
      <sz val="12"/>
      <color rgb="FF404040"/>
      <name val="Montserrat"/>
    </font>
    <font>
      <b/>
      <sz val="8"/>
      <color theme="1"/>
      <name val="Montserrat"/>
    </font>
    <font>
      <sz val="10"/>
      <name val="Arial"/>
      <family val="2"/>
    </font>
    <font>
      <i/>
      <sz val="8"/>
      <color rgb="FF404040"/>
      <name val="Montserrat"/>
    </font>
    <font>
      <b/>
      <sz val="11"/>
      <color indexed="65"/>
      <name val="Montserrat"/>
    </font>
    <font>
      <sz val="8"/>
      <color theme="1"/>
      <name val="Montserrat"/>
    </font>
    <font>
      <sz val="8"/>
      <color indexed="64"/>
      <name val="Montserrat"/>
    </font>
    <font>
      <i/>
      <u/>
      <sz val="8"/>
      <color rgb="FF0563C1"/>
      <name val="Montserrat"/>
    </font>
    <font>
      <i/>
      <sz val="8"/>
      <color theme="1"/>
      <name val="Montserrat"/>
    </font>
    <font>
      <b/>
      <sz val="8"/>
      <color rgb="FF262626"/>
      <name val="Montserrat"/>
    </font>
    <font>
      <i/>
      <sz val="8"/>
      <color rgb="FF262626"/>
      <name val="Montserrat"/>
    </font>
    <font>
      <b/>
      <sz val="12"/>
      <color indexed="64"/>
      <name val="Montserrat"/>
    </font>
    <font>
      <i/>
      <sz val="8"/>
      <color rgb="FF999999"/>
      <name val="Montserrat"/>
    </font>
    <font>
      <i/>
      <sz val="8"/>
      <color indexed="64"/>
      <name val="Montserrat"/>
    </font>
  </fonts>
  <fills count="8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rgb="FF55B88C"/>
        <bgColor rgb="FF55B88C"/>
      </patternFill>
    </fill>
    <fill>
      <patternFill patternType="solid">
        <fgColor rgb="FFBFBFBF"/>
        <bgColor rgb="FFBFBFBF"/>
      </patternFill>
    </fill>
    <fill>
      <patternFill patternType="solid">
        <fgColor rgb="FFD9D9D9"/>
        <bgColor rgb="FFD9D9D9"/>
      </patternFill>
    </fill>
    <fill>
      <patternFill patternType="solid">
        <fgColor rgb="FFF2F2F2"/>
        <bgColor rgb="FFF2F2F2"/>
      </patternFill>
    </fill>
    <fill>
      <patternFill patternType="solid">
        <fgColor rgb="FFF3F3F3"/>
        <bgColor rgb="FFF3F3F3"/>
      </patternFill>
    </fill>
  </fills>
  <borders count="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2" borderId="0" xfId="0" applyFont="1" applyFill="1"/>
    <xf numFmtId="164" fontId="1" fillId="2" borderId="0" xfId="0" applyNumberFormat="1" applyFont="1" applyFill="1"/>
    <xf numFmtId="164" fontId="3" fillId="2" borderId="0" xfId="0" applyNumberFormat="1" applyFont="1" applyFill="1" applyAlignment="1">
      <alignment horizontal="right"/>
    </xf>
    <xf numFmtId="0" fontId="1" fillId="2" borderId="1" xfId="0" applyFont="1" applyFill="1" applyBorder="1"/>
    <xf numFmtId="164" fontId="1" fillId="2" borderId="1" xfId="0" applyNumberFormat="1" applyFont="1" applyFill="1" applyBorder="1"/>
    <xf numFmtId="0" fontId="5" fillId="2" borderId="1" xfId="0" applyFont="1" applyFill="1" applyBorder="1" applyAlignment="1">
      <alignment horizontal="right"/>
    </xf>
    <xf numFmtId="0" fontId="6" fillId="3" borderId="0" xfId="0" applyFont="1" applyFill="1"/>
    <xf numFmtId="0" fontId="1" fillId="3" borderId="0" xfId="0" applyFont="1" applyFill="1"/>
    <xf numFmtId="0" fontId="3" fillId="4" borderId="2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center" vertical="center"/>
    </xf>
    <xf numFmtId="0" fontId="3" fillId="5" borderId="0" xfId="0" applyFont="1" applyFill="1" applyAlignment="1">
      <alignment vertical="center" wrapText="1"/>
    </xf>
    <xf numFmtId="0" fontId="7" fillId="5" borderId="0" xfId="0" applyFont="1" applyFill="1" applyAlignment="1">
      <alignment horizontal="center" vertical="center" wrapText="1"/>
    </xf>
    <xf numFmtId="165" fontId="7" fillId="5" borderId="0" xfId="0" applyNumberFormat="1" applyFont="1" applyFill="1" applyAlignment="1">
      <alignment horizontal="left" vertical="center"/>
    </xf>
    <xf numFmtId="165" fontId="8" fillId="5" borderId="0" xfId="0" applyNumberFormat="1" applyFont="1" applyFill="1" applyAlignment="1">
      <alignment horizontal="center" vertical="center"/>
    </xf>
    <xf numFmtId="0" fontId="9" fillId="5" borderId="0" xfId="0" applyFont="1" applyFill="1" applyAlignment="1">
      <alignment vertical="center" wrapText="1"/>
    </xf>
    <xf numFmtId="0" fontId="7" fillId="5" borderId="0" xfId="0" applyFont="1" applyFill="1" applyAlignment="1">
      <alignment vertical="center" wrapText="1"/>
    </xf>
    <xf numFmtId="0" fontId="3" fillId="6" borderId="3" xfId="0" applyFont="1" applyFill="1" applyBorder="1" applyAlignment="1">
      <alignment vertical="center" wrapText="1"/>
    </xf>
    <xf numFmtId="0" fontId="7" fillId="6" borderId="3" xfId="0" applyFont="1" applyFill="1" applyBorder="1" applyAlignment="1">
      <alignment horizontal="center" vertical="center" wrapText="1"/>
    </xf>
    <xf numFmtId="165" fontId="7" fillId="7" borderId="3" xfId="0" applyNumberFormat="1" applyFont="1" applyFill="1" applyBorder="1" applyAlignment="1">
      <alignment horizontal="left" vertical="center"/>
    </xf>
    <xf numFmtId="165" fontId="8" fillId="6" borderId="3" xfId="0" applyNumberFormat="1" applyFont="1" applyFill="1" applyBorder="1" applyAlignment="1">
      <alignment horizontal="center" vertical="center"/>
    </xf>
    <xf numFmtId="0" fontId="9" fillId="6" borderId="3" xfId="0" applyFont="1" applyFill="1" applyBorder="1" applyAlignment="1">
      <alignment vertical="center" wrapText="1"/>
    </xf>
    <xf numFmtId="0" fontId="3" fillId="6" borderId="4" xfId="0" applyFont="1" applyFill="1" applyBorder="1" applyAlignment="1">
      <alignment vertical="center" wrapText="1"/>
    </xf>
    <xf numFmtId="0" fontId="7" fillId="6" borderId="4" xfId="0" applyFont="1" applyFill="1" applyBorder="1" applyAlignment="1">
      <alignment horizontal="center" vertical="center" wrapText="1"/>
    </xf>
    <xf numFmtId="165" fontId="7" fillId="7" borderId="4" xfId="0" applyNumberFormat="1" applyFont="1" applyFill="1" applyBorder="1" applyAlignment="1">
      <alignment horizontal="left" vertical="center"/>
    </xf>
    <xf numFmtId="165" fontId="8" fillId="6" borderId="4" xfId="0" applyNumberFormat="1" applyFont="1" applyFill="1" applyBorder="1" applyAlignment="1">
      <alignment horizontal="center" vertical="center"/>
    </xf>
    <xf numFmtId="0" fontId="9" fillId="6" borderId="4" xfId="0" applyFont="1" applyFill="1" applyBorder="1" applyAlignment="1">
      <alignment vertical="center" wrapText="1"/>
    </xf>
    <xf numFmtId="0" fontId="3" fillId="5" borderId="3" xfId="0" applyFont="1" applyFill="1" applyBorder="1" applyAlignment="1">
      <alignment vertical="center" wrapText="1"/>
    </xf>
    <xf numFmtId="0" fontId="7" fillId="5" borderId="3" xfId="0" applyFont="1" applyFill="1" applyBorder="1" applyAlignment="1">
      <alignment vertical="center" wrapText="1"/>
    </xf>
    <xf numFmtId="0" fontId="7" fillId="5" borderId="3" xfId="0" applyFont="1" applyFill="1" applyBorder="1" applyAlignment="1">
      <alignment horizontal="center" vertical="center" wrapText="1"/>
    </xf>
    <xf numFmtId="165" fontId="7" fillId="5" borderId="3" xfId="0" applyNumberFormat="1" applyFont="1" applyFill="1" applyBorder="1" applyAlignment="1">
      <alignment horizontal="left" vertical="center"/>
    </xf>
    <xf numFmtId="165" fontId="8" fillId="5" borderId="3" xfId="0" applyNumberFormat="1" applyFont="1" applyFill="1" applyBorder="1" applyAlignment="1">
      <alignment horizontal="center" vertical="center"/>
    </xf>
    <xf numFmtId="0" fontId="9" fillId="5" borderId="3" xfId="0" applyFont="1" applyFill="1" applyBorder="1" applyAlignment="1">
      <alignment vertical="center" wrapText="1"/>
    </xf>
    <xf numFmtId="0" fontId="3" fillId="6" borderId="5" xfId="0" applyFont="1" applyFill="1" applyBorder="1" applyAlignment="1">
      <alignment vertical="center" wrapText="1"/>
    </xf>
    <xf numFmtId="0" fontId="7" fillId="6" borderId="5" xfId="0" applyFont="1" applyFill="1" applyBorder="1" applyAlignment="1">
      <alignment horizontal="center" vertical="center" wrapText="1"/>
    </xf>
    <xf numFmtId="165" fontId="7" fillId="7" borderId="5" xfId="0" applyNumberFormat="1" applyFont="1" applyFill="1" applyBorder="1" applyAlignment="1">
      <alignment horizontal="left" vertical="center"/>
    </xf>
    <xf numFmtId="165" fontId="8" fillId="6" borderId="5" xfId="0" applyNumberFormat="1" applyFont="1" applyFill="1" applyBorder="1" applyAlignment="1">
      <alignment horizontal="center" vertical="center"/>
    </xf>
    <xf numFmtId="0" fontId="9" fillId="6" borderId="5" xfId="0" applyFont="1" applyFill="1" applyBorder="1" applyAlignment="1">
      <alignment vertical="center" wrapText="1"/>
    </xf>
    <xf numFmtId="0" fontId="3" fillId="5" borderId="6" xfId="0" applyFont="1" applyFill="1" applyBorder="1" applyAlignment="1">
      <alignment vertical="center" wrapText="1"/>
    </xf>
    <xf numFmtId="0" fontId="7" fillId="5" borderId="6" xfId="0" applyFont="1" applyFill="1" applyBorder="1" applyAlignment="1">
      <alignment horizontal="center" vertical="center" wrapText="1"/>
    </xf>
    <xf numFmtId="165" fontId="7" fillId="5" borderId="6" xfId="0" applyNumberFormat="1" applyFont="1" applyFill="1" applyBorder="1" applyAlignment="1">
      <alignment horizontal="left" vertical="center"/>
    </xf>
    <xf numFmtId="165" fontId="8" fillId="5" borderId="6" xfId="0" applyNumberFormat="1" applyFont="1" applyFill="1" applyBorder="1" applyAlignment="1">
      <alignment horizontal="center" vertical="center"/>
    </xf>
    <xf numFmtId="0" fontId="9" fillId="5" borderId="6" xfId="0" applyFont="1" applyFill="1" applyBorder="1" applyAlignment="1">
      <alignment vertical="center" wrapText="1"/>
    </xf>
    <xf numFmtId="0" fontId="3" fillId="7" borderId="4" xfId="0" applyFont="1" applyFill="1" applyBorder="1" applyAlignment="1">
      <alignment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10" fillId="0" borderId="0" xfId="0" applyFont="1"/>
    <xf numFmtId="0" fontId="11" fillId="2" borderId="0" xfId="0" applyFont="1" applyFill="1"/>
    <xf numFmtId="0" fontId="7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7" fillId="2" borderId="1" xfId="0" applyFont="1" applyFill="1" applyBorder="1"/>
    <xf numFmtId="0" fontId="3" fillId="2" borderId="1" xfId="0" applyFont="1" applyFill="1" applyBorder="1" applyAlignment="1">
      <alignment horizontal="right"/>
    </xf>
    <xf numFmtId="0" fontId="7" fillId="2" borderId="3" xfId="0" applyFont="1" applyFill="1" applyBorder="1"/>
    <xf numFmtId="0" fontId="3" fillId="2" borderId="3" xfId="0" applyFont="1" applyFill="1" applyBorder="1" applyAlignment="1">
      <alignment horizontal="right"/>
    </xf>
    <xf numFmtId="0" fontId="7" fillId="2" borderId="5" xfId="0" applyFont="1" applyFill="1" applyBorder="1"/>
    <xf numFmtId="0" fontId="3" fillId="2" borderId="5" xfId="0" applyFont="1" applyFill="1" applyBorder="1" applyAlignment="1">
      <alignment horizontal="right"/>
    </xf>
    <xf numFmtId="0" fontId="10" fillId="2" borderId="0" xfId="0" applyFont="1" applyFill="1"/>
    <xf numFmtId="0" fontId="12" fillId="2" borderId="0" xfId="0" applyFont="1" applyFill="1"/>
    <xf numFmtId="0" fontId="1" fillId="5" borderId="6" xfId="0" applyFont="1" applyFill="1" applyBorder="1"/>
    <xf numFmtId="0" fontId="2" fillId="2" borderId="0" xfId="0" applyFont="1" applyFill="1" applyAlignment="1">
      <alignment horizontal="center" vertical="center"/>
    </xf>
    <xf numFmtId="0" fontId="0" fillId="0" borderId="0" xfId="0"/>
    <xf numFmtId="0" fontId="4" fillId="0" borderId="1" xfId="0" applyFont="1" applyBorder="1"/>
    <xf numFmtId="0" fontId="11" fillId="2" borderId="0" xfId="0" applyFont="1" applyFill="1"/>
    <xf numFmtId="0" fontId="4" fillId="0" borderId="0" xfId="0" applyFont="1"/>
    <xf numFmtId="0" fontId="13" fillId="2" borderId="0" xfId="0" applyFont="1" applyFill="1" applyAlignment="1">
      <alignment horizontal="center" vertical="center"/>
    </xf>
    <xf numFmtId="0" fontId="15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190500</xdr:colOff>
      <xdr:row>0</xdr:row>
      <xdr:rowOff>0</xdr:rowOff>
    </xdr:from>
    <xdr:ext cx="1009650" cy="371475"/>
    <xdr:pic>
      <xdr:nvPicPr>
        <xdr:cNvPr id="2" name="image1.png" title="Изображение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190500</xdr:colOff>
      <xdr:row>0</xdr:row>
      <xdr:rowOff>0</xdr:rowOff>
    </xdr:from>
    <xdr:ext cx="1009650" cy="371475"/>
    <xdr:pic>
      <xdr:nvPicPr>
        <xdr:cNvPr id="2" name="image1.png" title="Изображение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190500</xdr:colOff>
      <xdr:row>0</xdr:row>
      <xdr:rowOff>0</xdr:rowOff>
    </xdr:from>
    <xdr:ext cx="1009650" cy="371475"/>
    <xdr:pic>
      <xdr:nvPicPr>
        <xdr:cNvPr id="2" name="image1.png" title="Изображение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W1019"/>
  <sheetViews>
    <sheetView showGridLines="0" tabSelected="1" workbookViewId="0">
      <pane ySplit="6" topLeftCell="A62" activePane="bottomLeft" state="frozen"/>
      <selection activeCell="J1" sqref="J1:L1048576"/>
      <selection pane="bottomLeft" activeCell="B69" sqref="B69:I69"/>
    </sheetView>
  </sheetViews>
  <sheetFormatPr baseColWidth="10" defaultColWidth="12.6640625" defaultRowHeight="15.75" customHeight="1" x14ac:dyDescent="0.15"/>
  <cols>
    <col min="1" max="1" width="2.5" customWidth="1"/>
    <col min="2" max="2" width="51.6640625" customWidth="1"/>
    <col min="3" max="3" width="19.33203125" customWidth="1"/>
    <col min="4" max="4" width="12.6640625" customWidth="1"/>
    <col min="5" max="5" width="11.33203125" customWidth="1"/>
    <col min="6" max="6" width="12.5" customWidth="1"/>
    <col min="7" max="7" width="13.33203125" customWidth="1"/>
    <col min="8" max="8" width="14" customWidth="1"/>
    <col min="9" max="9" width="15.33203125" customWidth="1"/>
  </cols>
  <sheetData>
    <row r="1" spans="1:23" ht="15" x14ac:dyDescent="0.2">
      <c r="A1" s="1"/>
      <c r="B1" s="2"/>
      <c r="C1" s="66" t="s">
        <v>0</v>
      </c>
      <c r="D1" s="67"/>
      <c r="E1" s="67"/>
      <c r="F1" s="67"/>
      <c r="G1" s="67"/>
      <c r="H1" s="3"/>
      <c r="I1" s="4">
        <v>45870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" x14ac:dyDescent="0.2">
      <c r="A2" s="2"/>
      <c r="B2" s="5"/>
      <c r="C2" s="68"/>
      <c r="D2" s="68"/>
      <c r="E2" s="68"/>
      <c r="F2" s="68"/>
      <c r="G2" s="68"/>
      <c r="H2" s="6"/>
      <c r="I2" s="7" t="s">
        <v>1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" x14ac:dyDescent="0.2">
      <c r="A3" s="2"/>
      <c r="B3" s="2"/>
      <c r="C3" s="2"/>
      <c r="D3" s="2"/>
      <c r="E3" s="2"/>
      <c r="F3" s="2"/>
      <c r="G3" s="2"/>
      <c r="H3" s="2"/>
      <c r="I3" s="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" x14ac:dyDescent="0.2">
      <c r="A4" s="2"/>
      <c r="B4" s="2"/>
      <c r="C4" s="2"/>
      <c r="D4" s="2"/>
      <c r="E4" s="2"/>
      <c r="F4" s="2"/>
      <c r="G4" s="2"/>
      <c r="H4" s="2"/>
      <c r="I4" s="2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" x14ac:dyDescent="0.2">
      <c r="A5" s="2"/>
      <c r="B5" s="8" t="s">
        <v>2</v>
      </c>
      <c r="C5" s="9"/>
      <c r="D5" s="9"/>
      <c r="E5" s="9"/>
      <c r="F5" s="9"/>
      <c r="G5" s="9"/>
      <c r="H5" s="9"/>
      <c r="I5" s="9"/>
      <c r="J5" s="2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6.75" customHeight="1" x14ac:dyDescent="0.2">
      <c r="A6" s="2"/>
      <c r="B6" s="10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1" t="s">
        <v>9</v>
      </c>
      <c r="I6" s="11" t="s">
        <v>10</v>
      </c>
      <c r="J6" s="2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" customHeight="1" x14ac:dyDescent="0.2">
      <c r="A7" s="2"/>
      <c r="B7" s="12" t="s">
        <v>11</v>
      </c>
      <c r="C7" s="13"/>
      <c r="D7" s="13"/>
      <c r="E7" s="13"/>
      <c r="F7" s="13"/>
      <c r="G7" s="14"/>
      <c r="H7" s="15"/>
      <c r="I7" s="16"/>
      <c r="J7" s="2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" customHeight="1" x14ac:dyDescent="0.2">
      <c r="A8" s="2"/>
      <c r="B8" s="12" t="s">
        <v>12</v>
      </c>
      <c r="C8" s="17"/>
      <c r="D8" s="17"/>
      <c r="E8" s="13"/>
      <c r="F8" s="13"/>
      <c r="G8" s="14"/>
      <c r="H8" s="15"/>
      <c r="I8" s="16"/>
      <c r="J8" s="2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35.25" customHeight="1" x14ac:dyDescent="0.2">
      <c r="A9" s="2"/>
      <c r="B9" s="18" t="s">
        <v>13</v>
      </c>
      <c r="C9" s="19" t="s">
        <v>14</v>
      </c>
      <c r="D9" s="19" t="s">
        <v>15</v>
      </c>
      <c r="E9" s="19" t="s">
        <v>16</v>
      </c>
      <c r="F9" s="19" t="s">
        <v>17</v>
      </c>
      <c r="G9" s="20">
        <f>ROUNDUP(G10*1.5,-3)</f>
        <v>98000</v>
      </c>
      <c r="H9" s="21" t="s">
        <v>17</v>
      </c>
      <c r="I9" s="22"/>
      <c r="J9" s="2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35.25" customHeight="1" x14ac:dyDescent="0.2">
      <c r="A10" s="2"/>
      <c r="B10" s="18" t="s">
        <v>13</v>
      </c>
      <c r="C10" s="19" t="s">
        <v>14</v>
      </c>
      <c r="D10" s="19" t="s">
        <v>15</v>
      </c>
      <c r="E10" s="19" t="s">
        <v>18</v>
      </c>
      <c r="F10" s="19" t="s">
        <v>17</v>
      </c>
      <c r="G10" s="20">
        <v>65000</v>
      </c>
      <c r="H10" s="21" t="s">
        <v>17</v>
      </c>
      <c r="I10" s="22"/>
      <c r="J10" s="2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35.25" customHeight="1" x14ac:dyDescent="0.2">
      <c r="A11" s="2"/>
      <c r="B11" s="18" t="s">
        <v>13</v>
      </c>
      <c r="C11" s="19" t="s">
        <v>14</v>
      </c>
      <c r="D11" s="19" t="s">
        <v>15</v>
      </c>
      <c r="E11" s="19" t="s">
        <v>19</v>
      </c>
      <c r="F11" s="19" t="s">
        <v>17</v>
      </c>
      <c r="G11" s="20">
        <f>ROUNDUP(G10*1.5,-3)</f>
        <v>98000</v>
      </c>
      <c r="H11" s="21" t="s">
        <v>17</v>
      </c>
      <c r="I11" s="22"/>
      <c r="J11" s="2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35.25" customHeight="1" x14ac:dyDescent="0.2">
      <c r="A12" s="2"/>
      <c r="B12" s="18" t="s">
        <v>13</v>
      </c>
      <c r="C12" s="19" t="s">
        <v>14</v>
      </c>
      <c r="D12" s="19" t="s">
        <v>15</v>
      </c>
      <c r="E12" s="19" t="s">
        <v>20</v>
      </c>
      <c r="F12" s="19" t="s">
        <v>17</v>
      </c>
      <c r="G12" s="20">
        <f>ROUNDUP(G10*0.7,-3)</f>
        <v>46000</v>
      </c>
      <c r="H12" s="21" t="s">
        <v>17</v>
      </c>
      <c r="I12" s="22"/>
      <c r="J12" s="2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" customHeight="1" x14ac:dyDescent="0.2">
      <c r="A13" s="2"/>
      <c r="B13" s="12" t="s">
        <v>21</v>
      </c>
      <c r="C13" s="13"/>
      <c r="D13" s="13"/>
      <c r="E13" s="13"/>
      <c r="F13" s="13"/>
      <c r="G13" s="14"/>
      <c r="H13" s="15"/>
      <c r="I13" s="16"/>
      <c r="J13" s="2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35.25" customHeight="1" x14ac:dyDescent="0.2">
      <c r="A14" s="2"/>
      <c r="B14" s="18" t="s">
        <v>13</v>
      </c>
      <c r="C14" s="19" t="s">
        <v>14</v>
      </c>
      <c r="D14" s="19" t="s">
        <v>15</v>
      </c>
      <c r="E14" s="19" t="s">
        <v>22</v>
      </c>
      <c r="F14" s="19" t="s">
        <v>17</v>
      </c>
      <c r="G14" s="20">
        <f>ROUNDUP(G15*1.5,-3)</f>
        <v>78000</v>
      </c>
      <c r="H14" s="21" t="s">
        <v>17</v>
      </c>
      <c r="I14" s="22"/>
      <c r="J14" s="2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35.25" customHeight="1" x14ac:dyDescent="0.2">
      <c r="A15" s="2"/>
      <c r="B15" s="18" t="s">
        <v>13</v>
      </c>
      <c r="C15" s="19" t="s">
        <v>14</v>
      </c>
      <c r="D15" s="19" t="s">
        <v>15</v>
      </c>
      <c r="E15" s="19" t="s">
        <v>23</v>
      </c>
      <c r="F15" s="19" t="s">
        <v>17</v>
      </c>
      <c r="G15" s="20">
        <v>52000</v>
      </c>
      <c r="H15" s="21" t="s">
        <v>17</v>
      </c>
      <c r="I15" s="22"/>
      <c r="J15" s="2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35.25" customHeight="1" x14ac:dyDescent="0.2">
      <c r="A16" s="2"/>
      <c r="B16" s="18" t="s">
        <v>13</v>
      </c>
      <c r="C16" s="19" t="s">
        <v>14</v>
      </c>
      <c r="D16" s="19" t="s">
        <v>15</v>
      </c>
      <c r="E16" s="19" t="s">
        <v>24</v>
      </c>
      <c r="F16" s="19" t="s">
        <v>17</v>
      </c>
      <c r="G16" s="20">
        <f>ROUNDUP(G15*1.2,-3)</f>
        <v>63000</v>
      </c>
      <c r="H16" s="21" t="s">
        <v>17</v>
      </c>
      <c r="I16" s="22"/>
      <c r="J16" s="2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35.25" customHeight="1" x14ac:dyDescent="0.2">
      <c r="A17" s="2"/>
      <c r="B17" s="23" t="s">
        <v>13</v>
      </c>
      <c r="C17" s="24" t="s">
        <v>14</v>
      </c>
      <c r="D17" s="24" t="s">
        <v>15</v>
      </c>
      <c r="E17" s="24" t="s">
        <v>25</v>
      </c>
      <c r="F17" s="24" t="s">
        <v>17</v>
      </c>
      <c r="G17" s="25">
        <f>ROUNDUP(G15*0.7,-3)</f>
        <v>37000</v>
      </c>
      <c r="H17" s="26" t="s">
        <v>17</v>
      </c>
      <c r="I17" s="27"/>
      <c r="J17" s="2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" customHeight="1" x14ac:dyDescent="0.2">
      <c r="A18" s="2"/>
      <c r="B18" s="12" t="s">
        <v>26</v>
      </c>
      <c r="C18" s="13"/>
      <c r="D18" s="13"/>
      <c r="E18" s="13"/>
      <c r="F18" s="13"/>
      <c r="G18" s="14"/>
      <c r="H18" s="15"/>
      <c r="I18" s="16"/>
      <c r="J18" s="2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" customHeight="1" x14ac:dyDescent="0.2">
      <c r="A19" s="2"/>
      <c r="B19" s="28" t="s">
        <v>12</v>
      </c>
      <c r="C19" s="29"/>
      <c r="D19" s="29"/>
      <c r="E19" s="30"/>
      <c r="F19" s="30"/>
      <c r="G19" s="31"/>
      <c r="H19" s="32"/>
      <c r="I19" s="33"/>
      <c r="J19" s="2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35.25" customHeight="1" x14ac:dyDescent="0.2">
      <c r="A20" s="2"/>
      <c r="B20" s="18" t="s">
        <v>13</v>
      </c>
      <c r="C20" s="19" t="s">
        <v>14</v>
      </c>
      <c r="D20" s="19" t="s">
        <v>15</v>
      </c>
      <c r="E20" s="19" t="s">
        <v>27</v>
      </c>
      <c r="F20" s="19" t="s">
        <v>17</v>
      </c>
      <c r="G20" s="20">
        <f>ROUNDUP(G10*0.9,-3)</f>
        <v>59000</v>
      </c>
      <c r="H20" s="21" t="s">
        <v>17</v>
      </c>
      <c r="I20" s="22"/>
      <c r="J20" s="2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" customHeight="1" x14ac:dyDescent="0.2">
      <c r="A21" s="2"/>
      <c r="B21" s="28" t="s">
        <v>21</v>
      </c>
      <c r="C21" s="29"/>
      <c r="D21" s="29"/>
      <c r="E21" s="30"/>
      <c r="F21" s="30"/>
      <c r="G21" s="31"/>
      <c r="H21" s="32"/>
      <c r="I21" s="33"/>
      <c r="J21" s="2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35.25" customHeight="1" x14ac:dyDescent="0.2">
      <c r="A22" s="2"/>
      <c r="B22" s="23" t="s">
        <v>13</v>
      </c>
      <c r="C22" s="24" t="s">
        <v>14</v>
      </c>
      <c r="D22" s="24" t="s">
        <v>15</v>
      </c>
      <c r="E22" s="24" t="s">
        <v>28</v>
      </c>
      <c r="F22" s="24" t="s">
        <v>17</v>
      </c>
      <c r="G22" s="25">
        <f>ROUNDUP(G15*0.9,-3)</f>
        <v>47000</v>
      </c>
      <c r="H22" s="26" t="s">
        <v>17</v>
      </c>
      <c r="I22" s="27"/>
      <c r="J22" s="2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" customHeight="1" x14ac:dyDescent="0.2">
      <c r="A23" s="2"/>
      <c r="B23" s="12" t="s">
        <v>29</v>
      </c>
      <c r="C23" s="13"/>
      <c r="D23" s="13"/>
      <c r="E23" s="13"/>
      <c r="F23" s="13"/>
      <c r="G23" s="14"/>
      <c r="H23" s="15"/>
      <c r="I23" s="16"/>
      <c r="J23" s="2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61.5" customHeight="1" x14ac:dyDescent="0.2">
      <c r="A24" s="2"/>
      <c r="B24" s="34" t="s">
        <v>30</v>
      </c>
      <c r="C24" s="35" t="s">
        <v>31</v>
      </c>
      <c r="D24" s="35" t="s">
        <v>31</v>
      </c>
      <c r="E24" s="35" t="s">
        <v>32</v>
      </c>
      <c r="F24" s="35" t="s">
        <v>17</v>
      </c>
      <c r="G24" s="36">
        <f>ROUNDUP(G20*1.5*1.1,-3)</f>
        <v>98000</v>
      </c>
      <c r="H24" s="37" t="s">
        <v>17</v>
      </c>
      <c r="I24" s="38"/>
      <c r="J24" s="2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61.5" customHeight="1" x14ac:dyDescent="0.2">
      <c r="A25" s="2"/>
      <c r="B25" s="34" t="s">
        <v>33</v>
      </c>
      <c r="C25" s="35" t="s">
        <v>34</v>
      </c>
      <c r="D25" s="35" t="s">
        <v>34</v>
      </c>
      <c r="E25" s="35" t="s">
        <v>32</v>
      </c>
      <c r="F25" s="35" t="s">
        <v>17</v>
      </c>
      <c r="G25" s="36">
        <f>ROUNDUP(G20*1.5*1.1,-3)</f>
        <v>98000</v>
      </c>
      <c r="H25" s="37" t="s">
        <v>17</v>
      </c>
      <c r="I25" s="38"/>
      <c r="J25" s="2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" customHeight="1" x14ac:dyDescent="0.2">
      <c r="A26" s="2"/>
      <c r="B26" s="39" t="s">
        <v>35</v>
      </c>
      <c r="C26" s="40"/>
      <c r="D26" s="40"/>
      <c r="E26" s="40"/>
      <c r="F26" s="40"/>
      <c r="G26" s="41"/>
      <c r="H26" s="42"/>
      <c r="I26" s="43"/>
      <c r="J26" s="2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35.25" customHeight="1" x14ac:dyDescent="0.2">
      <c r="A27" s="2"/>
      <c r="B27" s="44" t="s">
        <v>36</v>
      </c>
      <c r="C27" s="24" t="s">
        <v>37</v>
      </c>
      <c r="D27" s="45" t="s">
        <v>38</v>
      </c>
      <c r="E27" s="24" t="s">
        <v>39</v>
      </c>
      <c r="F27" s="24" t="s">
        <v>17</v>
      </c>
      <c r="G27" s="25">
        <v>400000</v>
      </c>
      <c r="H27" s="26" t="s">
        <v>17</v>
      </c>
      <c r="I27" s="27"/>
      <c r="J27" s="2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" x14ac:dyDescent="0.2">
      <c r="A28" s="1"/>
      <c r="B28" s="12" t="s">
        <v>71</v>
      </c>
      <c r="C28" s="13"/>
      <c r="D28" s="13"/>
      <c r="E28" s="13"/>
      <c r="F28" s="13"/>
      <c r="G28" s="14"/>
      <c r="H28" s="15"/>
      <c r="I28" s="16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" x14ac:dyDescent="0.2">
      <c r="A29" s="1"/>
      <c r="B29" s="18" t="s">
        <v>77</v>
      </c>
      <c r="C29" s="19" t="s">
        <v>72</v>
      </c>
      <c r="D29" s="19" t="s">
        <v>75</v>
      </c>
      <c r="E29" s="19" t="s">
        <v>74</v>
      </c>
      <c r="F29" s="19" t="s">
        <v>17</v>
      </c>
      <c r="G29" s="20">
        <v>210000</v>
      </c>
      <c r="H29" s="21" t="s">
        <v>17</v>
      </c>
      <c r="I29" s="22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" x14ac:dyDescent="0.2">
      <c r="A30" s="1"/>
      <c r="B30" s="47"/>
      <c r="C30" s="47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" x14ac:dyDescent="0.2">
      <c r="A31" s="1"/>
      <c r="B31" s="69" t="s">
        <v>40</v>
      </c>
      <c r="C31" s="70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3.5" customHeight="1" x14ac:dyDescent="0.2">
      <c r="A32" s="1"/>
      <c r="B32" s="48"/>
      <c r="C32" s="49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30" customHeight="1" x14ac:dyDescent="0.2">
      <c r="A33" s="1"/>
      <c r="B33" s="50" t="s">
        <v>41</v>
      </c>
      <c r="C33" s="5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" x14ac:dyDescent="0.2">
      <c r="A34" s="1"/>
      <c r="B34" s="52" t="s">
        <v>42</v>
      </c>
      <c r="C34" s="53">
        <v>0.7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" x14ac:dyDescent="0.2">
      <c r="A35" s="1"/>
      <c r="B35" s="52" t="s">
        <v>43</v>
      </c>
      <c r="C35" s="53">
        <v>0.9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" x14ac:dyDescent="0.2">
      <c r="A36" s="1"/>
      <c r="B36" s="54" t="s">
        <v>15</v>
      </c>
      <c r="C36" s="53">
        <v>1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" x14ac:dyDescent="0.2">
      <c r="A37" s="1"/>
      <c r="B37" s="52" t="s">
        <v>31</v>
      </c>
      <c r="C37" s="53">
        <v>1.1000000000000001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" x14ac:dyDescent="0.2">
      <c r="A38" s="1"/>
      <c r="B38" s="52" t="s">
        <v>44</v>
      </c>
      <c r="C38" s="53">
        <v>1.7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" x14ac:dyDescent="0.2">
      <c r="A39" s="1"/>
      <c r="B39" s="52" t="s">
        <v>45</v>
      </c>
      <c r="C39" s="53">
        <v>2.2000000000000002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" x14ac:dyDescent="0.2">
      <c r="A40" s="1"/>
      <c r="B40" s="52" t="s">
        <v>46</v>
      </c>
      <c r="C40" s="53">
        <v>2.5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" x14ac:dyDescent="0.2">
      <c r="A41" s="1"/>
      <c r="B41" s="52" t="s">
        <v>47</v>
      </c>
      <c r="C41" s="53">
        <v>3.5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" x14ac:dyDescent="0.2">
      <c r="A42" s="1"/>
      <c r="B42" s="47"/>
      <c r="C42" s="47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24" x14ac:dyDescent="0.2">
      <c r="A43" s="1"/>
      <c r="B43" s="55" t="s">
        <v>48</v>
      </c>
      <c r="C43" s="53">
        <v>1.3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21" customHeight="1" x14ac:dyDescent="0.2">
      <c r="A44" s="1"/>
      <c r="B44" s="56" t="s">
        <v>49</v>
      </c>
      <c r="C44" s="53">
        <v>1.5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25.5" customHeight="1" x14ac:dyDescent="0.2">
      <c r="A45" s="1"/>
      <c r="B45" s="56" t="s">
        <v>50</v>
      </c>
      <c r="C45" s="53">
        <v>2.5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" x14ac:dyDescent="0.2">
      <c r="A46" s="1"/>
      <c r="B46" s="47"/>
      <c r="C46" s="47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" x14ac:dyDescent="0.2">
      <c r="A47" s="1"/>
      <c r="B47" s="69" t="s">
        <v>51</v>
      </c>
      <c r="C47" s="70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" x14ac:dyDescent="0.2">
      <c r="A48" s="1"/>
      <c r="B48" s="57" t="s">
        <v>52</v>
      </c>
      <c r="C48" s="58">
        <v>1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" x14ac:dyDescent="0.2">
      <c r="A49" s="1"/>
      <c r="B49" s="59" t="s">
        <v>53</v>
      </c>
      <c r="C49" s="60">
        <v>1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" x14ac:dyDescent="0.2">
      <c r="A50" s="1"/>
      <c r="B50" s="59" t="s">
        <v>54</v>
      </c>
      <c r="C50" s="60">
        <v>1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" x14ac:dyDescent="0.2">
      <c r="A51" s="1"/>
      <c r="B51" s="59" t="s">
        <v>55</v>
      </c>
      <c r="C51" s="60">
        <v>1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" x14ac:dyDescent="0.2">
      <c r="A52" s="1"/>
      <c r="B52" s="59" t="s">
        <v>56</v>
      </c>
      <c r="C52" s="60">
        <v>1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" x14ac:dyDescent="0.2">
      <c r="A53" s="1"/>
      <c r="B53" s="59" t="s">
        <v>57</v>
      </c>
      <c r="C53" s="60">
        <v>1.2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" x14ac:dyDescent="0.2">
      <c r="A54" s="1"/>
      <c r="B54" s="59" t="s">
        <v>58</v>
      </c>
      <c r="C54" s="60">
        <v>1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" x14ac:dyDescent="0.2">
      <c r="A55" s="1"/>
      <c r="B55" s="59" t="s">
        <v>59</v>
      </c>
      <c r="C55" s="60">
        <v>1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" x14ac:dyDescent="0.2">
      <c r="A56" s="1"/>
      <c r="B56" s="59" t="s">
        <v>60</v>
      </c>
      <c r="C56" s="60">
        <v>1.3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" x14ac:dyDescent="0.2">
      <c r="A57" s="1"/>
      <c r="B57" s="59" t="s">
        <v>61</v>
      </c>
      <c r="C57" s="60">
        <v>1.3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" x14ac:dyDescent="0.2">
      <c r="A58" s="1"/>
      <c r="B58" s="59" t="s">
        <v>62</v>
      </c>
      <c r="C58" s="60">
        <v>1.3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" x14ac:dyDescent="0.2">
      <c r="A59" s="1"/>
      <c r="B59" s="61" t="s">
        <v>63</v>
      </c>
      <c r="C59" s="62">
        <v>1.3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" x14ac:dyDescent="0.2">
      <c r="A61" s="1"/>
      <c r="B61" s="63" t="s">
        <v>64</v>
      </c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" x14ac:dyDescent="0.2">
      <c r="A62" s="1"/>
      <c r="B62" s="63" t="s">
        <v>65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" x14ac:dyDescent="0.2">
      <c r="A63" s="1"/>
      <c r="B63" s="63" t="s">
        <v>66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" x14ac:dyDescent="0.2">
      <c r="A65" s="1"/>
      <c r="B65" s="64" t="s">
        <v>67</v>
      </c>
      <c r="C65" s="47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" x14ac:dyDescent="0.2">
      <c r="A66" s="1"/>
      <c r="B66" s="64" t="s">
        <v>68</v>
      </c>
      <c r="C66" s="47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37" customHeight="1" x14ac:dyDescent="0.2">
      <c r="A69" s="1"/>
      <c r="B69" s="72" t="s">
        <v>79</v>
      </c>
      <c r="C69" s="72"/>
      <c r="D69" s="72"/>
      <c r="E69" s="72"/>
      <c r="F69" s="72"/>
      <c r="G69" s="72"/>
      <c r="H69" s="72"/>
      <c r="I69" s="72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5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15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15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15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  <row r="1001" spans="1:23" ht="15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</row>
    <row r="1002" spans="1:23" ht="15" x14ac:dyDescent="0.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</row>
    <row r="1003" spans="1:23" ht="15" x14ac:dyDescent="0.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</row>
    <row r="1004" spans="1:23" ht="15" x14ac:dyDescent="0.2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</row>
    <row r="1005" spans="1:23" ht="15" x14ac:dyDescent="0.2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</row>
    <row r="1006" spans="1:23" ht="15" x14ac:dyDescent="0.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</row>
    <row r="1007" spans="1:23" ht="15" x14ac:dyDescent="0.2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</row>
    <row r="1008" spans="1:23" ht="15" x14ac:dyDescent="0.2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</row>
    <row r="1009" spans="1:23" ht="15" x14ac:dyDescent="0.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</row>
    <row r="1010" spans="1:23" ht="15" x14ac:dyDescent="0.2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</row>
    <row r="1011" spans="1:23" ht="15" x14ac:dyDescent="0.2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</row>
    <row r="1012" spans="1:23" ht="15" x14ac:dyDescent="0.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</row>
    <row r="1013" spans="1:23" ht="15" x14ac:dyDescent="0.2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</row>
    <row r="1014" spans="1:23" ht="15" x14ac:dyDescent="0.2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</row>
    <row r="1015" spans="1:23" ht="15" x14ac:dyDescent="0.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</row>
    <row r="1016" spans="1:23" ht="15" x14ac:dyDescent="0.2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</row>
    <row r="1017" spans="1:23" ht="15" x14ac:dyDescent="0.2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</row>
    <row r="1018" spans="1:23" ht="15" x14ac:dyDescent="0.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</row>
    <row r="1019" spans="1:23" ht="15" x14ac:dyDescent="0.2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</row>
  </sheetData>
  <mergeCells count="4">
    <mergeCell ref="C1:G2"/>
    <mergeCell ref="B31:C31"/>
    <mergeCell ref="B47:C47"/>
    <mergeCell ref="B69:I69"/>
  </mergeCells>
  <pageMargins left="0.7" right="0.7" top="0.75" bottom="0.75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W1023"/>
  <sheetViews>
    <sheetView showGridLines="0" workbookViewId="0">
      <pane ySplit="6" topLeftCell="A25" activePane="bottomLeft" state="frozen"/>
      <selection activeCell="J1" sqref="J1:L1048576"/>
      <selection pane="bottomLeft" activeCell="B28" sqref="B28"/>
    </sheetView>
  </sheetViews>
  <sheetFormatPr baseColWidth="10" defaultColWidth="12.6640625" defaultRowHeight="15.75" customHeight="1" x14ac:dyDescent="0.15"/>
  <cols>
    <col min="1" max="1" width="2.5" customWidth="1"/>
    <col min="2" max="2" width="51.6640625" customWidth="1"/>
    <col min="3" max="3" width="19.33203125" customWidth="1"/>
    <col min="4" max="4" width="12.6640625" customWidth="1"/>
    <col min="5" max="5" width="11.33203125" customWidth="1"/>
    <col min="6" max="6" width="12.5" customWidth="1"/>
    <col min="7" max="7" width="13.33203125" customWidth="1"/>
    <col min="8" max="8" width="14" customWidth="1"/>
    <col min="9" max="9" width="15.33203125" customWidth="1"/>
  </cols>
  <sheetData>
    <row r="1" spans="1:23" ht="15" x14ac:dyDescent="0.2">
      <c r="A1" s="1"/>
      <c r="B1" s="2"/>
      <c r="C1" s="66" t="s">
        <v>69</v>
      </c>
      <c r="D1" s="67"/>
      <c r="E1" s="67"/>
      <c r="F1" s="67"/>
      <c r="G1" s="67"/>
      <c r="H1" s="3"/>
      <c r="I1" s="4">
        <v>45870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" x14ac:dyDescent="0.2">
      <c r="A2" s="2"/>
      <c r="B2" s="5"/>
      <c r="C2" s="68"/>
      <c r="D2" s="68"/>
      <c r="E2" s="68"/>
      <c r="F2" s="68"/>
      <c r="G2" s="68"/>
      <c r="H2" s="6"/>
      <c r="I2" s="7" t="s">
        <v>1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" x14ac:dyDescent="0.2">
      <c r="A3" s="2"/>
      <c r="B3" s="2"/>
      <c r="C3" s="2"/>
      <c r="D3" s="2"/>
      <c r="E3" s="2"/>
      <c r="F3" s="2"/>
      <c r="G3" s="2"/>
      <c r="H3" s="2"/>
      <c r="I3" s="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" x14ac:dyDescent="0.2">
      <c r="A4" s="2"/>
      <c r="B4" s="2"/>
      <c r="C4" s="2"/>
      <c r="D4" s="2"/>
      <c r="E4" s="2"/>
      <c r="F4" s="2"/>
      <c r="G4" s="2"/>
      <c r="H4" s="2"/>
      <c r="I4" s="2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" x14ac:dyDescent="0.2">
      <c r="A5" s="2"/>
      <c r="B5" s="8" t="s">
        <v>2</v>
      </c>
      <c r="C5" s="9"/>
      <c r="D5" s="9"/>
      <c r="E5" s="9"/>
      <c r="F5" s="9"/>
      <c r="G5" s="9"/>
      <c r="H5" s="9"/>
      <c r="I5" s="9"/>
      <c r="J5" s="2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6.75" customHeight="1" x14ac:dyDescent="0.2">
      <c r="A6" s="2"/>
      <c r="B6" s="10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1" t="s">
        <v>9</v>
      </c>
      <c r="I6" s="11" t="s">
        <v>10</v>
      </c>
      <c r="J6" s="2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" customHeight="1" x14ac:dyDescent="0.2">
      <c r="A7" s="2"/>
      <c r="B7" s="12" t="s">
        <v>11</v>
      </c>
      <c r="C7" s="13"/>
      <c r="D7" s="13"/>
      <c r="E7" s="13"/>
      <c r="F7" s="13"/>
      <c r="G7" s="14"/>
      <c r="H7" s="15"/>
      <c r="I7" s="16"/>
      <c r="J7" s="2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" customHeight="1" x14ac:dyDescent="0.2">
      <c r="A8" s="2"/>
      <c r="B8" s="12" t="s">
        <v>12</v>
      </c>
      <c r="C8" s="17"/>
      <c r="D8" s="17"/>
      <c r="E8" s="13"/>
      <c r="F8" s="13"/>
      <c r="G8" s="14"/>
      <c r="H8" s="15"/>
      <c r="I8" s="16"/>
      <c r="J8" s="2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35.25" customHeight="1" x14ac:dyDescent="0.2">
      <c r="A9" s="2"/>
      <c r="B9" s="18" t="s">
        <v>13</v>
      </c>
      <c r="C9" s="19" t="s">
        <v>14</v>
      </c>
      <c r="D9" s="19" t="s">
        <v>15</v>
      </c>
      <c r="E9" s="19" t="s">
        <v>16</v>
      </c>
      <c r="F9" s="19" t="s">
        <v>17</v>
      </c>
      <c r="G9" s="20">
        <f>ROUNDUP(G10*1.3,-3)</f>
        <v>59000</v>
      </c>
      <c r="H9" s="21" t="s">
        <v>17</v>
      </c>
      <c r="I9" s="22"/>
      <c r="J9" s="2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35.25" customHeight="1" x14ac:dyDescent="0.2">
      <c r="A10" s="2"/>
      <c r="B10" s="18" t="s">
        <v>13</v>
      </c>
      <c r="C10" s="19" t="s">
        <v>14</v>
      </c>
      <c r="D10" s="19" t="s">
        <v>15</v>
      </c>
      <c r="E10" s="19" t="s">
        <v>18</v>
      </c>
      <c r="F10" s="19" t="s">
        <v>17</v>
      </c>
      <c r="G10" s="20">
        <f>ROUNDUP(45000,-3)</f>
        <v>45000</v>
      </c>
      <c r="H10" s="21" t="s">
        <v>17</v>
      </c>
      <c r="I10" s="22"/>
      <c r="J10" s="2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35.25" customHeight="1" x14ac:dyDescent="0.2">
      <c r="A11" s="2"/>
      <c r="B11" s="18" t="s">
        <v>13</v>
      </c>
      <c r="C11" s="19" t="s">
        <v>14</v>
      </c>
      <c r="D11" s="19" t="s">
        <v>15</v>
      </c>
      <c r="E11" s="19" t="s">
        <v>19</v>
      </c>
      <c r="F11" s="19" t="s">
        <v>17</v>
      </c>
      <c r="G11" s="20">
        <f>ROUNDUP(G10*1.2,-3)</f>
        <v>54000</v>
      </c>
      <c r="H11" s="21" t="s">
        <v>17</v>
      </c>
      <c r="I11" s="22"/>
      <c r="J11" s="2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35.25" customHeight="1" x14ac:dyDescent="0.2">
      <c r="A12" s="2"/>
      <c r="B12" s="18" t="s">
        <v>13</v>
      </c>
      <c r="C12" s="19" t="s">
        <v>14</v>
      </c>
      <c r="D12" s="19" t="s">
        <v>15</v>
      </c>
      <c r="E12" s="19" t="s">
        <v>20</v>
      </c>
      <c r="F12" s="19" t="s">
        <v>17</v>
      </c>
      <c r="G12" s="20">
        <f>ROUNDUP(G10*0.7,-3)</f>
        <v>32000</v>
      </c>
      <c r="H12" s="21" t="s">
        <v>17</v>
      </c>
      <c r="I12" s="22"/>
      <c r="J12" s="2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" customHeight="1" x14ac:dyDescent="0.2">
      <c r="A13" s="2"/>
      <c r="B13" s="12" t="s">
        <v>21</v>
      </c>
      <c r="C13" s="13"/>
      <c r="D13" s="13"/>
      <c r="E13" s="13"/>
      <c r="F13" s="13"/>
      <c r="G13" s="14"/>
      <c r="H13" s="15"/>
      <c r="I13" s="16"/>
      <c r="J13" s="2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35.25" customHeight="1" x14ac:dyDescent="0.2">
      <c r="A14" s="2"/>
      <c r="B14" s="18" t="s">
        <v>13</v>
      </c>
      <c r="C14" s="19" t="s">
        <v>14</v>
      </c>
      <c r="D14" s="19" t="s">
        <v>15</v>
      </c>
      <c r="E14" s="19" t="s">
        <v>22</v>
      </c>
      <c r="F14" s="19" t="s">
        <v>17</v>
      </c>
      <c r="G14" s="20">
        <f>ROUNDUP(G15*1.3,-3)</f>
        <v>47000</v>
      </c>
      <c r="H14" s="21" t="s">
        <v>17</v>
      </c>
      <c r="I14" s="22"/>
      <c r="J14" s="2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35.25" customHeight="1" x14ac:dyDescent="0.2">
      <c r="A15" s="2"/>
      <c r="B15" s="18" t="s">
        <v>13</v>
      </c>
      <c r="C15" s="19" t="s">
        <v>14</v>
      </c>
      <c r="D15" s="19" t="s">
        <v>15</v>
      </c>
      <c r="E15" s="19" t="s">
        <v>23</v>
      </c>
      <c r="F15" s="19" t="s">
        <v>17</v>
      </c>
      <c r="G15" s="20">
        <f>ROUNDUP(36000,-3)</f>
        <v>36000</v>
      </c>
      <c r="H15" s="21" t="s">
        <v>17</v>
      </c>
      <c r="I15" s="22"/>
      <c r="J15" s="2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35.25" customHeight="1" x14ac:dyDescent="0.2">
      <c r="A16" s="2"/>
      <c r="B16" s="18" t="s">
        <v>13</v>
      </c>
      <c r="C16" s="19" t="s">
        <v>14</v>
      </c>
      <c r="D16" s="19" t="s">
        <v>15</v>
      </c>
      <c r="E16" s="19" t="s">
        <v>24</v>
      </c>
      <c r="F16" s="19" t="s">
        <v>17</v>
      </c>
      <c r="G16" s="20">
        <f>ROUNDUP(G15*1.2,-3)</f>
        <v>44000</v>
      </c>
      <c r="H16" s="21" t="s">
        <v>17</v>
      </c>
      <c r="I16" s="22"/>
      <c r="J16" s="2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35.25" customHeight="1" x14ac:dyDescent="0.2">
      <c r="A17" s="2"/>
      <c r="B17" s="23" t="s">
        <v>13</v>
      </c>
      <c r="C17" s="24" t="s">
        <v>14</v>
      </c>
      <c r="D17" s="24" t="s">
        <v>15</v>
      </c>
      <c r="E17" s="24" t="s">
        <v>25</v>
      </c>
      <c r="F17" s="24" t="s">
        <v>17</v>
      </c>
      <c r="G17" s="25">
        <f>ROUNDUP(G15*0.7,-3)</f>
        <v>26000</v>
      </c>
      <c r="H17" s="26" t="s">
        <v>17</v>
      </c>
      <c r="I17" s="27"/>
      <c r="J17" s="2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" customHeight="1" x14ac:dyDescent="0.2">
      <c r="A18" s="2"/>
      <c r="B18" s="12" t="s">
        <v>26</v>
      </c>
      <c r="C18" s="13"/>
      <c r="D18" s="13"/>
      <c r="E18" s="13"/>
      <c r="F18" s="13"/>
      <c r="G18" s="14"/>
      <c r="H18" s="15"/>
      <c r="I18" s="16"/>
      <c r="J18" s="2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" customHeight="1" x14ac:dyDescent="0.2">
      <c r="A19" s="2"/>
      <c r="B19" s="28" t="s">
        <v>12</v>
      </c>
      <c r="C19" s="29"/>
      <c r="D19" s="29"/>
      <c r="E19" s="30"/>
      <c r="F19" s="30"/>
      <c r="G19" s="31"/>
      <c r="H19" s="32"/>
      <c r="I19" s="33"/>
      <c r="J19" s="2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35.25" customHeight="1" x14ac:dyDescent="0.2">
      <c r="A20" s="2"/>
      <c r="B20" s="18" t="s">
        <v>13</v>
      </c>
      <c r="C20" s="19" t="s">
        <v>14</v>
      </c>
      <c r="D20" s="19" t="s">
        <v>15</v>
      </c>
      <c r="E20" s="19" t="s">
        <v>27</v>
      </c>
      <c r="F20" s="19" t="s">
        <v>17</v>
      </c>
      <c r="G20" s="20">
        <f>ROUNDUP(G10*0.9,-3)</f>
        <v>41000</v>
      </c>
      <c r="H20" s="21" t="s">
        <v>17</v>
      </c>
      <c r="I20" s="22"/>
      <c r="J20" s="2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" customHeight="1" x14ac:dyDescent="0.2">
      <c r="A21" s="2"/>
      <c r="B21" s="28" t="s">
        <v>21</v>
      </c>
      <c r="C21" s="29"/>
      <c r="D21" s="29"/>
      <c r="E21" s="30"/>
      <c r="F21" s="30"/>
      <c r="G21" s="31"/>
      <c r="H21" s="32"/>
      <c r="I21" s="33"/>
      <c r="J21" s="2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35.25" customHeight="1" x14ac:dyDescent="0.2">
      <c r="A22" s="2"/>
      <c r="B22" s="23" t="s">
        <v>13</v>
      </c>
      <c r="C22" s="24" t="s">
        <v>14</v>
      </c>
      <c r="D22" s="24" t="s">
        <v>15</v>
      </c>
      <c r="E22" s="24" t="s">
        <v>28</v>
      </c>
      <c r="F22" s="24" t="s">
        <v>17</v>
      </c>
      <c r="G22" s="25">
        <f>ROUNDUP(G15*0.9,-3)</f>
        <v>33000</v>
      </c>
      <c r="H22" s="26" t="s">
        <v>17</v>
      </c>
      <c r="I22" s="27"/>
      <c r="J22" s="2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" customHeight="1" x14ac:dyDescent="0.2">
      <c r="A23" s="2"/>
      <c r="B23" s="12" t="s">
        <v>29</v>
      </c>
      <c r="C23" s="13"/>
      <c r="D23" s="13"/>
      <c r="E23" s="13"/>
      <c r="F23" s="13"/>
      <c r="G23" s="14"/>
      <c r="H23" s="15"/>
      <c r="I23" s="16"/>
      <c r="J23" s="2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61.5" customHeight="1" x14ac:dyDescent="0.2">
      <c r="A24" s="2"/>
      <c r="B24" s="34" t="s">
        <v>30</v>
      </c>
      <c r="C24" s="35" t="s">
        <v>31</v>
      </c>
      <c r="D24" s="35" t="s">
        <v>31</v>
      </c>
      <c r="E24" s="35" t="s">
        <v>32</v>
      </c>
      <c r="F24" s="35" t="s">
        <v>17</v>
      </c>
      <c r="G24" s="36">
        <f>ROUNDUP(G20*1.5*1.1,-3)</f>
        <v>68000</v>
      </c>
      <c r="H24" s="37" t="s">
        <v>17</v>
      </c>
      <c r="I24" s="38"/>
      <c r="J24" s="2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61.5" customHeight="1" x14ac:dyDescent="0.2">
      <c r="A25" s="2"/>
      <c r="B25" s="34" t="s">
        <v>33</v>
      </c>
      <c r="C25" s="35" t="s">
        <v>34</v>
      </c>
      <c r="D25" s="35" t="s">
        <v>34</v>
      </c>
      <c r="E25" s="35" t="s">
        <v>32</v>
      </c>
      <c r="F25" s="35" t="s">
        <v>17</v>
      </c>
      <c r="G25" s="36">
        <f>ROUNDUP(G20*1.5*1.1,-3)</f>
        <v>68000</v>
      </c>
      <c r="H25" s="37" t="s">
        <v>17</v>
      </c>
      <c r="I25" s="38"/>
      <c r="J25" s="2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" x14ac:dyDescent="0.2">
      <c r="A26" s="2"/>
      <c r="B26" s="39" t="s">
        <v>35</v>
      </c>
      <c r="C26" s="65"/>
      <c r="D26" s="65"/>
      <c r="E26" s="65"/>
      <c r="F26" s="65"/>
      <c r="G26" s="41"/>
      <c r="H26" s="65"/>
      <c r="I26" s="65"/>
      <c r="J26" s="2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35.25" customHeight="1" x14ac:dyDescent="0.2">
      <c r="A27" s="2"/>
      <c r="B27" s="44" t="s">
        <v>36</v>
      </c>
      <c r="C27" s="24" t="s">
        <v>37</v>
      </c>
      <c r="D27" s="45" t="s">
        <v>38</v>
      </c>
      <c r="E27" s="24" t="s">
        <v>39</v>
      </c>
      <c r="F27" s="24" t="s">
        <v>17</v>
      </c>
      <c r="G27" s="25">
        <v>300000</v>
      </c>
      <c r="H27" s="26" t="s">
        <v>17</v>
      </c>
      <c r="I27" s="27"/>
      <c r="J27" s="2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" x14ac:dyDescent="0.2">
      <c r="A28" s="1"/>
      <c r="B28" s="46" t="s">
        <v>73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" x14ac:dyDescent="0.2">
      <c r="A29" s="1"/>
      <c r="B29" s="18" t="s">
        <v>78</v>
      </c>
      <c r="C29" s="19" t="s">
        <v>72</v>
      </c>
      <c r="D29" s="19" t="s">
        <v>76</v>
      </c>
      <c r="E29" s="19" t="s">
        <v>74</v>
      </c>
      <c r="F29" s="19" t="s">
        <v>17</v>
      </c>
      <c r="G29" s="20">
        <v>150000</v>
      </c>
      <c r="H29" s="21" t="s">
        <v>17</v>
      </c>
      <c r="I29" s="22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" x14ac:dyDescent="0.2">
      <c r="A30" s="1"/>
      <c r="B30" s="47"/>
      <c r="C30" s="47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" x14ac:dyDescent="0.2">
      <c r="A31" s="1"/>
      <c r="B31" s="69" t="s">
        <v>40</v>
      </c>
      <c r="C31" s="70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3.5" customHeight="1" x14ac:dyDescent="0.2">
      <c r="A32" s="1"/>
      <c r="B32" s="48"/>
      <c r="C32" s="49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30" customHeight="1" x14ac:dyDescent="0.2">
      <c r="A33" s="1"/>
      <c r="B33" s="50" t="s">
        <v>41</v>
      </c>
      <c r="C33" s="5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" x14ac:dyDescent="0.2">
      <c r="A34" s="1"/>
      <c r="B34" s="52" t="s">
        <v>42</v>
      </c>
      <c r="C34" s="53">
        <v>0.7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" x14ac:dyDescent="0.2">
      <c r="A35" s="1"/>
      <c r="B35" s="52" t="s">
        <v>43</v>
      </c>
      <c r="C35" s="53">
        <v>0.9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" x14ac:dyDescent="0.2">
      <c r="A36" s="1"/>
      <c r="B36" s="54" t="s">
        <v>15</v>
      </c>
      <c r="C36" s="53">
        <v>1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" x14ac:dyDescent="0.2">
      <c r="A37" s="1"/>
      <c r="B37" s="52" t="s">
        <v>31</v>
      </c>
      <c r="C37" s="53">
        <v>1.1000000000000001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" x14ac:dyDescent="0.2">
      <c r="A38" s="1"/>
      <c r="B38" s="52" t="s">
        <v>44</v>
      </c>
      <c r="C38" s="53">
        <v>1.7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" x14ac:dyDescent="0.2">
      <c r="A39" s="1"/>
      <c r="B39" s="52" t="s">
        <v>45</v>
      </c>
      <c r="C39" s="53">
        <v>2.2000000000000002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" x14ac:dyDescent="0.2">
      <c r="A40" s="1"/>
      <c r="B40" s="52" t="s">
        <v>46</v>
      </c>
      <c r="C40" s="53">
        <v>2.5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" x14ac:dyDescent="0.2">
      <c r="A41" s="1"/>
      <c r="B41" s="52" t="s">
        <v>47</v>
      </c>
      <c r="C41" s="53">
        <v>3.5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" x14ac:dyDescent="0.2">
      <c r="A42" s="1"/>
      <c r="B42" s="47"/>
      <c r="C42" s="47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24" x14ac:dyDescent="0.2">
      <c r="A43" s="1"/>
      <c r="B43" s="55" t="s">
        <v>48</v>
      </c>
      <c r="C43" s="53">
        <v>1.3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21" customHeight="1" x14ac:dyDescent="0.2">
      <c r="A44" s="1"/>
      <c r="B44" s="56" t="s">
        <v>49</v>
      </c>
      <c r="C44" s="53">
        <v>1.5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25.5" customHeight="1" x14ac:dyDescent="0.2">
      <c r="A45" s="1"/>
      <c r="B45" s="56" t="s">
        <v>50</v>
      </c>
      <c r="C45" s="53">
        <v>2.5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" x14ac:dyDescent="0.2">
      <c r="A46" s="1"/>
      <c r="B46" s="47"/>
      <c r="C46" s="47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" x14ac:dyDescent="0.2">
      <c r="A47" s="1"/>
      <c r="B47" s="69" t="s">
        <v>51</v>
      </c>
      <c r="C47" s="70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" x14ac:dyDescent="0.2">
      <c r="A48" s="1"/>
      <c r="B48" s="57" t="s">
        <v>52</v>
      </c>
      <c r="C48" s="58">
        <v>1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" x14ac:dyDescent="0.2">
      <c r="A49" s="1"/>
      <c r="B49" s="59" t="s">
        <v>53</v>
      </c>
      <c r="C49" s="60">
        <v>1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" x14ac:dyDescent="0.2">
      <c r="A50" s="1"/>
      <c r="B50" s="59" t="s">
        <v>54</v>
      </c>
      <c r="C50" s="60">
        <v>1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" x14ac:dyDescent="0.2">
      <c r="A51" s="1"/>
      <c r="B51" s="59" t="s">
        <v>55</v>
      </c>
      <c r="C51" s="60">
        <v>1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" x14ac:dyDescent="0.2">
      <c r="A52" s="1"/>
      <c r="B52" s="59" t="s">
        <v>56</v>
      </c>
      <c r="C52" s="60">
        <v>1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" x14ac:dyDescent="0.2">
      <c r="A53" s="1"/>
      <c r="B53" s="59" t="s">
        <v>57</v>
      </c>
      <c r="C53" s="60">
        <v>1.2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" x14ac:dyDescent="0.2">
      <c r="A54" s="1"/>
      <c r="B54" s="59" t="s">
        <v>58</v>
      </c>
      <c r="C54" s="60">
        <v>1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" x14ac:dyDescent="0.2">
      <c r="A55" s="1"/>
      <c r="B55" s="59" t="s">
        <v>59</v>
      </c>
      <c r="C55" s="60">
        <v>1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" x14ac:dyDescent="0.2">
      <c r="A56" s="1"/>
      <c r="B56" s="59" t="s">
        <v>60</v>
      </c>
      <c r="C56" s="60">
        <v>1.3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" x14ac:dyDescent="0.2">
      <c r="A57" s="1"/>
      <c r="B57" s="59" t="s">
        <v>61</v>
      </c>
      <c r="C57" s="60">
        <v>1.3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" x14ac:dyDescent="0.2">
      <c r="A58" s="1"/>
      <c r="B58" s="59" t="s">
        <v>62</v>
      </c>
      <c r="C58" s="60">
        <v>1.3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" x14ac:dyDescent="0.2">
      <c r="A59" s="1"/>
      <c r="B59" s="61" t="s">
        <v>63</v>
      </c>
      <c r="C59" s="62">
        <v>1.3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" x14ac:dyDescent="0.2">
      <c r="A61" s="1"/>
      <c r="B61" s="63" t="s">
        <v>64</v>
      </c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" x14ac:dyDescent="0.2">
      <c r="A62" s="1"/>
      <c r="B62" s="63" t="s">
        <v>65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" x14ac:dyDescent="0.2">
      <c r="A63" s="1"/>
      <c r="B63" s="63" t="s">
        <v>66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" x14ac:dyDescent="0.2">
      <c r="A65" s="1"/>
      <c r="B65" s="64" t="s">
        <v>67</v>
      </c>
      <c r="C65" s="47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" x14ac:dyDescent="0.2">
      <c r="A66" s="1"/>
      <c r="B66" s="64" t="s">
        <v>68</v>
      </c>
      <c r="C66" s="47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5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15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15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15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  <row r="1001" spans="1:23" ht="15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</row>
    <row r="1002" spans="1:23" ht="15" x14ac:dyDescent="0.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</row>
    <row r="1003" spans="1:23" ht="15" x14ac:dyDescent="0.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</row>
    <row r="1004" spans="1:23" ht="15" x14ac:dyDescent="0.2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</row>
    <row r="1005" spans="1:23" ht="15" x14ac:dyDescent="0.2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</row>
    <row r="1006" spans="1:23" ht="15" x14ac:dyDescent="0.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</row>
    <row r="1007" spans="1:23" ht="15" x14ac:dyDescent="0.2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</row>
    <row r="1008" spans="1:23" ht="15" x14ac:dyDescent="0.2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</row>
    <row r="1009" spans="1:23" ht="15" x14ac:dyDescent="0.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</row>
    <row r="1010" spans="1:23" ht="15" x14ac:dyDescent="0.2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</row>
    <row r="1011" spans="1:23" ht="15" x14ac:dyDescent="0.2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</row>
    <row r="1012" spans="1:23" ht="15" x14ac:dyDescent="0.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</row>
    <row r="1013" spans="1:23" ht="15" x14ac:dyDescent="0.2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</row>
    <row r="1014" spans="1:23" ht="15" x14ac:dyDescent="0.2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</row>
    <row r="1015" spans="1:23" ht="15" x14ac:dyDescent="0.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</row>
    <row r="1016" spans="1:23" ht="15" x14ac:dyDescent="0.2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</row>
    <row r="1017" spans="1:23" ht="15" x14ac:dyDescent="0.2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</row>
    <row r="1018" spans="1:23" ht="15" x14ac:dyDescent="0.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</row>
    <row r="1019" spans="1:23" ht="15" x14ac:dyDescent="0.2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</row>
    <row r="1020" spans="1:23" ht="15" x14ac:dyDescent="0.2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</row>
    <row r="1021" spans="1:23" ht="15" x14ac:dyDescent="0.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</row>
    <row r="1022" spans="1:23" ht="15" x14ac:dyDescent="0.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</row>
    <row r="1023" spans="1:23" ht="15" x14ac:dyDescent="0.2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</row>
  </sheetData>
  <mergeCells count="3">
    <mergeCell ref="C1:G2"/>
    <mergeCell ref="B31:C31"/>
    <mergeCell ref="B47:C47"/>
  </mergeCells>
  <pageMargins left="0.7" right="0.7" top="0.75" bottom="0.75" header="0.3" footer="0.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W1022"/>
  <sheetViews>
    <sheetView showGridLines="0" zoomScale="90" workbookViewId="0">
      <pane ySplit="6" topLeftCell="A7" activePane="bottomLeft" state="frozen"/>
      <selection activeCell="J1" sqref="J1:L1048576"/>
      <selection pane="bottomLeft"/>
    </sheetView>
  </sheetViews>
  <sheetFormatPr baseColWidth="10" defaultColWidth="12.6640625" defaultRowHeight="15.75" customHeight="1" x14ac:dyDescent="0.15"/>
  <cols>
    <col min="1" max="1" width="2.5" customWidth="1"/>
    <col min="2" max="2" width="51.6640625" customWidth="1"/>
    <col min="3" max="3" width="19.33203125" customWidth="1"/>
    <col min="4" max="4" width="12.6640625" customWidth="1"/>
    <col min="5" max="5" width="11.33203125" customWidth="1"/>
    <col min="6" max="6" width="12.5" customWidth="1"/>
    <col min="7" max="7" width="13.33203125" customWidth="1"/>
    <col min="8" max="8" width="14" customWidth="1"/>
    <col min="9" max="9" width="15.33203125" customWidth="1"/>
  </cols>
  <sheetData>
    <row r="1" spans="1:23" ht="15" x14ac:dyDescent="0.2">
      <c r="A1" s="1"/>
      <c r="B1" s="2"/>
      <c r="C1" s="71" t="s">
        <v>70</v>
      </c>
      <c r="D1" s="67"/>
      <c r="E1" s="67"/>
      <c r="F1" s="67"/>
      <c r="G1" s="67"/>
      <c r="H1" s="3"/>
      <c r="I1" s="4">
        <v>45870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" x14ac:dyDescent="0.2">
      <c r="A2" s="2"/>
      <c r="B2" s="5"/>
      <c r="C2" s="68"/>
      <c r="D2" s="68"/>
      <c r="E2" s="68"/>
      <c r="F2" s="68"/>
      <c r="G2" s="68"/>
      <c r="H2" s="6"/>
      <c r="I2" s="7" t="s">
        <v>1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" x14ac:dyDescent="0.2">
      <c r="A3" s="2"/>
      <c r="B3" s="2"/>
      <c r="C3" s="2"/>
      <c r="D3" s="2"/>
      <c r="E3" s="2"/>
      <c r="F3" s="2"/>
      <c r="G3" s="2"/>
      <c r="H3" s="2"/>
      <c r="I3" s="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" x14ac:dyDescent="0.2">
      <c r="A4" s="2"/>
      <c r="B4" s="2"/>
      <c r="C4" s="2"/>
      <c r="D4" s="2"/>
      <c r="E4" s="2"/>
      <c r="F4" s="2"/>
      <c r="G4" s="2"/>
      <c r="H4" s="2"/>
      <c r="I4" s="2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" x14ac:dyDescent="0.2">
      <c r="A5" s="2"/>
      <c r="B5" s="8" t="s">
        <v>2</v>
      </c>
      <c r="C5" s="9"/>
      <c r="D5" s="9"/>
      <c r="E5" s="9"/>
      <c r="F5" s="9"/>
      <c r="G5" s="9"/>
      <c r="H5" s="9"/>
      <c r="I5" s="9"/>
      <c r="J5" s="2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6.75" customHeight="1" x14ac:dyDescent="0.2">
      <c r="A6" s="2"/>
      <c r="B6" s="10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1" t="s">
        <v>9</v>
      </c>
      <c r="I6" s="11" t="s">
        <v>10</v>
      </c>
      <c r="J6" s="2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" customHeight="1" x14ac:dyDescent="0.2">
      <c r="A7" s="2"/>
      <c r="B7" s="12" t="s">
        <v>11</v>
      </c>
      <c r="C7" s="13"/>
      <c r="D7" s="13"/>
      <c r="E7" s="13"/>
      <c r="F7" s="13"/>
      <c r="G7" s="14"/>
      <c r="H7" s="15"/>
      <c r="I7" s="16"/>
      <c r="J7" s="2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" customHeight="1" x14ac:dyDescent="0.2">
      <c r="A8" s="2"/>
      <c r="B8" s="12" t="s">
        <v>12</v>
      </c>
      <c r="C8" s="17"/>
      <c r="D8" s="17"/>
      <c r="E8" s="13"/>
      <c r="F8" s="13"/>
      <c r="G8" s="14"/>
      <c r="H8" s="15"/>
      <c r="I8" s="16"/>
      <c r="J8" s="2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35.25" customHeight="1" x14ac:dyDescent="0.2">
      <c r="A9" s="2"/>
      <c r="B9" s="18" t="s">
        <v>13</v>
      </c>
      <c r="C9" s="19" t="s">
        <v>14</v>
      </c>
      <c r="D9" s="19" t="s">
        <v>15</v>
      </c>
      <c r="E9" s="19" t="s">
        <v>16</v>
      </c>
      <c r="F9" s="19" t="s">
        <v>17</v>
      </c>
      <c r="G9" s="20">
        <f>ROUNDUP(G10*1.3,-3)</f>
        <v>10000</v>
      </c>
      <c r="H9" s="21" t="s">
        <v>17</v>
      </c>
      <c r="I9" s="22"/>
      <c r="J9" s="2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35.25" customHeight="1" x14ac:dyDescent="0.2">
      <c r="A10" s="2"/>
      <c r="B10" s="18" t="s">
        <v>13</v>
      </c>
      <c r="C10" s="19" t="s">
        <v>14</v>
      </c>
      <c r="D10" s="19" t="s">
        <v>15</v>
      </c>
      <c r="E10" s="19" t="s">
        <v>18</v>
      </c>
      <c r="F10" s="19" t="s">
        <v>17</v>
      </c>
      <c r="G10" s="20">
        <v>7000</v>
      </c>
      <c r="H10" s="21" t="s">
        <v>17</v>
      </c>
      <c r="I10" s="22"/>
      <c r="J10" s="2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35.25" customHeight="1" x14ac:dyDescent="0.2">
      <c r="A11" s="2"/>
      <c r="B11" s="18" t="s">
        <v>13</v>
      </c>
      <c r="C11" s="19" t="s">
        <v>14</v>
      </c>
      <c r="D11" s="19" t="s">
        <v>15</v>
      </c>
      <c r="E11" s="19" t="s">
        <v>19</v>
      </c>
      <c r="F11" s="19" t="s">
        <v>17</v>
      </c>
      <c r="G11" s="20">
        <f>ROUNDUP(G10*1.2,-3)</f>
        <v>9000</v>
      </c>
      <c r="H11" s="21" t="s">
        <v>17</v>
      </c>
      <c r="I11" s="22"/>
      <c r="J11" s="2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35.25" customHeight="1" x14ac:dyDescent="0.2">
      <c r="A12" s="2"/>
      <c r="B12" s="18" t="s">
        <v>13</v>
      </c>
      <c r="C12" s="19" t="s">
        <v>14</v>
      </c>
      <c r="D12" s="19" t="s">
        <v>15</v>
      </c>
      <c r="E12" s="19" t="s">
        <v>20</v>
      </c>
      <c r="F12" s="19" t="s">
        <v>17</v>
      </c>
      <c r="G12" s="20">
        <f>ROUNDUP(G10*0.7,-3)</f>
        <v>5000</v>
      </c>
      <c r="H12" s="21" t="s">
        <v>17</v>
      </c>
      <c r="I12" s="22"/>
      <c r="J12" s="2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" customHeight="1" x14ac:dyDescent="0.2">
      <c r="A13" s="2"/>
      <c r="B13" s="12" t="s">
        <v>21</v>
      </c>
      <c r="C13" s="13"/>
      <c r="D13" s="13"/>
      <c r="E13" s="13"/>
      <c r="F13" s="13"/>
      <c r="G13" s="14"/>
      <c r="H13" s="15"/>
      <c r="I13" s="16"/>
      <c r="J13" s="2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35.25" customHeight="1" x14ac:dyDescent="0.2">
      <c r="A14" s="2"/>
      <c r="B14" s="18" t="s">
        <v>13</v>
      </c>
      <c r="C14" s="19" t="s">
        <v>14</v>
      </c>
      <c r="D14" s="19" t="s">
        <v>15</v>
      </c>
      <c r="E14" s="19" t="s">
        <v>22</v>
      </c>
      <c r="F14" s="19" t="s">
        <v>17</v>
      </c>
      <c r="G14" s="20">
        <f>ROUNDUP(G15*1.3,-3)</f>
        <v>9000</v>
      </c>
      <c r="H14" s="21" t="s">
        <v>17</v>
      </c>
      <c r="I14" s="22"/>
      <c r="J14" s="2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35.25" customHeight="1" x14ac:dyDescent="0.2">
      <c r="A15" s="2"/>
      <c r="B15" s="18" t="s">
        <v>13</v>
      </c>
      <c r="C15" s="19" t="s">
        <v>14</v>
      </c>
      <c r="D15" s="19" t="s">
        <v>15</v>
      </c>
      <c r="E15" s="19" t="s">
        <v>23</v>
      </c>
      <c r="F15" s="19" t="s">
        <v>17</v>
      </c>
      <c r="G15" s="20">
        <v>6500</v>
      </c>
      <c r="H15" s="21" t="s">
        <v>17</v>
      </c>
      <c r="I15" s="22"/>
      <c r="J15" s="2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35.25" customHeight="1" x14ac:dyDescent="0.2">
      <c r="A16" s="2"/>
      <c r="B16" s="18" t="s">
        <v>13</v>
      </c>
      <c r="C16" s="19" t="s">
        <v>14</v>
      </c>
      <c r="D16" s="19" t="s">
        <v>15</v>
      </c>
      <c r="E16" s="19" t="s">
        <v>24</v>
      </c>
      <c r="F16" s="19" t="s">
        <v>17</v>
      </c>
      <c r="G16" s="20">
        <f>ROUNDUP(G15*1.2,-3)</f>
        <v>8000</v>
      </c>
      <c r="H16" s="21" t="s">
        <v>17</v>
      </c>
      <c r="I16" s="22"/>
      <c r="J16" s="2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35.25" customHeight="1" x14ac:dyDescent="0.2">
      <c r="A17" s="2"/>
      <c r="B17" s="23" t="s">
        <v>13</v>
      </c>
      <c r="C17" s="24" t="s">
        <v>14</v>
      </c>
      <c r="D17" s="24" t="s">
        <v>15</v>
      </c>
      <c r="E17" s="24" t="s">
        <v>25</v>
      </c>
      <c r="F17" s="24" t="s">
        <v>17</v>
      </c>
      <c r="G17" s="25">
        <f>ROUNDUP(G15*0.7,-3)</f>
        <v>5000</v>
      </c>
      <c r="H17" s="26" t="s">
        <v>17</v>
      </c>
      <c r="I17" s="27"/>
      <c r="J17" s="2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" customHeight="1" x14ac:dyDescent="0.2">
      <c r="A18" s="2"/>
      <c r="B18" s="12" t="s">
        <v>26</v>
      </c>
      <c r="C18" s="13"/>
      <c r="D18" s="13"/>
      <c r="E18" s="13"/>
      <c r="F18" s="13"/>
      <c r="G18" s="14"/>
      <c r="H18" s="15"/>
      <c r="I18" s="16"/>
      <c r="J18" s="2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" customHeight="1" x14ac:dyDescent="0.2">
      <c r="A19" s="2"/>
      <c r="B19" s="28" t="s">
        <v>12</v>
      </c>
      <c r="C19" s="29"/>
      <c r="D19" s="29"/>
      <c r="E19" s="30"/>
      <c r="F19" s="30"/>
      <c r="G19" s="31"/>
      <c r="H19" s="32"/>
      <c r="I19" s="33"/>
      <c r="J19" s="2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35.25" customHeight="1" x14ac:dyDescent="0.2">
      <c r="A20" s="2"/>
      <c r="B20" s="18" t="s">
        <v>13</v>
      </c>
      <c r="C20" s="19" t="s">
        <v>14</v>
      </c>
      <c r="D20" s="19" t="s">
        <v>15</v>
      </c>
      <c r="E20" s="19" t="s">
        <v>27</v>
      </c>
      <c r="F20" s="19" t="s">
        <v>17</v>
      </c>
      <c r="G20" s="20">
        <f>ROUNDUP(G10*0.9,-3)</f>
        <v>7000</v>
      </c>
      <c r="H20" s="21" t="s">
        <v>17</v>
      </c>
      <c r="I20" s="22"/>
      <c r="J20" s="2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" customHeight="1" x14ac:dyDescent="0.2">
      <c r="A21" s="2"/>
      <c r="B21" s="28" t="s">
        <v>21</v>
      </c>
      <c r="C21" s="29"/>
      <c r="D21" s="29"/>
      <c r="E21" s="30"/>
      <c r="F21" s="30"/>
      <c r="G21" s="31"/>
      <c r="H21" s="32"/>
      <c r="I21" s="33"/>
      <c r="J21" s="2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35.25" customHeight="1" x14ac:dyDescent="0.2">
      <c r="A22" s="2"/>
      <c r="B22" s="23" t="s">
        <v>13</v>
      </c>
      <c r="C22" s="24" t="s">
        <v>14</v>
      </c>
      <c r="D22" s="24" t="s">
        <v>15</v>
      </c>
      <c r="E22" s="24" t="s">
        <v>28</v>
      </c>
      <c r="F22" s="24" t="s">
        <v>17</v>
      </c>
      <c r="G22" s="25">
        <f>ROUNDUP(G15*0.9,-3)</f>
        <v>6000</v>
      </c>
      <c r="H22" s="26" t="s">
        <v>17</v>
      </c>
      <c r="I22" s="27"/>
      <c r="J22" s="2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" customHeight="1" x14ac:dyDescent="0.2">
      <c r="A23" s="2"/>
      <c r="B23" s="12" t="s">
        <v>29</v>
      </c>
      <c r="C23" s="13"/>
      <c r="D23" s="13"/>
      <c r="E23" s="13"/>
      <c r="F23" s="13"/>
      <c r="G23" s="14"/>
      <c r="H23" s="15"/>
      <c r="I23" s="16"/>
      <c r="J23" s="2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61.5" customHeight="1" x14ac:dyDescent="0.2">
      <c r="A24" s="2"/>
      <c r="B24" s="34" t="s">
        <v>30</v>
      </c>
      <c r="C24" s="35" t="s">
        <v>31</v>
      </c>
      <c r="D24" s="35" t="s">
        <v>31</v>
      </c>
      <c r="E24" s="35" t="s">
        <v>32</v>
      </c>
      <c r="F24" s="35" t="s">
        <v>17</v>
      </c>
      <c r="G24" s="36">
        <f>ROUNDUP(G20*1.5*1.1,-3)</f>
        <v>12000</v>
      </c>
      <c r="H24" s="37" t="s">
        <v>17</v>
      </c>
      <c r="I24" s="38"/>
      <c r="J24" s="2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61.5" customHeight="1" x14ac:dyDescent="0.2">
      <c r="A25" s="2"/>
      <c r="B25" s="34" t="s">
        <v>33</v>
      </c>
      <c r="C25" s="35" t="s">
        <v>34</v>
      </c>
      <c r="D25" s="35" t="s">
        <v>34</v>
      </c>
      <c r="E25" s="35" t="s">
        <v>32</v>
      </c>
      <c r="F25" s="35" t="s">
        <v>17</v>
      </c>
      <c r="G25" s="36">
        <f>ROUNDUP(G20*1.5*1.1,-3)</f>
        <v>12000</v>
      </c>
      <c r="H25" s="37" t="s">
        <v>17</v>
      </c>
      <c r="I25" s="38"/>
      <c r="J25" s="2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" x14ac:dyDescent="0.2">
      <c r="A26" s="2"/>
      <c r="B26" s="39" t="s">
        <v>35</v>
      </c>
      <c r="C26" s="65"/>
      <c r="D26" s="65"/>
      <c r="E26" s="65"/>
      <c r="F26" s="65"/>
      <c r="G26" s="41"/>
      <c r="H26" s="65"/>
      <c r="I26" s="65"/>
      <c r="J26" s="2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35.25" customHeight="1" x14ac:dyDescent="0.2">
      <c r="A27" s="2"/>
      <c r="B27" s="44" t="s">
        <v>36</v>
      </c>
      <c r="C27" s="24" t="s">
        <v>37</v>
      </c>
      <c r="D27" s="45" t="s">
        <v>38</v>
      </c>
      <c r="E27" s="24" t="s">
        <v>39</v>
      </c>
      <c r="F27" s="24" t="s">
        <v>17</v>
      </c>
      <c r="G27" s="25">
        <v>100000</v>
      </c>
      <c r="H27" s="26" t="s">
        <v>17</v>
      </c>
      <c r="I27" s="27"/>
      <c r="J27" s="2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" x14ac:dyDescent="0.2">
      <c r="A28" s="1"/>
      <c r="B28" s="46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" x14ac:dyDescent="0.2">
      <c r="A29" s="1"/>
      <c r="B29" s="47"/>
      <c r="C29" s="47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" x14ac:dyDescent="0.2">
      <c r="A30" s="1"/>
      <c r="B30" s="69" t="s">
        <v>40</v>
      </c>
      <c r="C30" s="70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3.5" customHeight="1" x14ac:dyDescent="0.2">
      <c r="A31" s="1"/>
      <c r="B31" s="48"/>
      <c r="C31" s="49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30" customHeight="1" x14ac:dyDescent="0.2">
      <c r="A32" s="1"/>
      <c r="B32" s="50" t="s">
        <v>41</v>
      </c>
      <c r="C32" s="5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" x14ac:dyDescent="0.2">
      <c r="A33" s="1"/>
      <c r="B33" s="52" t="s">
        <v>42</v>
      </c>
      <c r="C33" s="53">
        <v>0.7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" x14ac:dyDescent="0.2">
      <c r="A34" s="1"/>
      <c r="B34" s="52" t="s">
        <v>43</v>
      </c>
      <c r="C34" s="53">
        <v>0.9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" x14ac:dyDescent="0.2">
      <c r="A35" s="1"/>
      <c r="B35" s="54" t="s">
        <v>15</v>
      </c>
      <c r="C35" s="53">
        <v>1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" x14ac:dyDescent="0.2">
      <c r="A36" s="1"/>
      <c r="B36" s="52" t="s">
        <v>31</v>
      </c>
      <c r="C36" s="53">
        <v>1.1000000000000001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" x14ac:dyDescent="0.2">
      <c r="A37" s="1"/>
      <c r="B37" s="52" t="s">
        <v>44</v>
      </c>
      <c r="C37" s="53">
        <v>1.7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" x14ac:dyDescent="0.2">
      <c r="A38" s="1"/>
      <c r="B38" s="52" t="s">
        <v>45</v>
      </c>
      <c r="C38" s="53">
        <v>2.2000000000000002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" x14ac:dyDescent="0.2">
      <c r="A39" s="1"/>
      <c r="B39" s="52" t="s">
        <v>46</v>
      </c>
      <c r="C39" s="53">
        <v>2.5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" x14ac:dyDescent="0.2">
      <c r="A40" s="1"/>
      <c r="B40" s="52" t="s">
        <v>47</v>
      </c>
      <c r="C40" s="53">
        <v>3.5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" x14ac:dyDescent="0.2">
      <c r="A41" s="1"/>
      <c r="B41" s="47"/>
      <c r="C41" s="47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24" x14ac:dyDescent="0.2">
      <c r="A42" s="1"/>
      <c r="B42" s="55" t="s">
        <v>48</v>
      </c>
      <c r="C42" s="53">
        <v>1.3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21" customHeight="1" x14ac:dyDescent="0.2">
      <c r="A43" s="1"/>
      <c r="B43" s="56" t="s">
        <v>49</v>
      </c>
      <c r="C43" s="53">
        <v>1.5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25.5" customHeight="1" x14ac:dyDescent="0.2">
      <c r="A44" s="1"/>
      <c r="B44" s="56" t="s">
        <v>50</v>
      </c>
      <c r="C44" s="53">
        <v>2.5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" x14ac:dyDescent="0.2">
      <c r="A45" s="1"/>
      <c r="B45" s="47"/>
      <c r="C45" s="47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" x14ac:dyDescent="0.2">
      <c r="A46" s="1"/>
      <c r="B46" s="69" t="s">
        <v>51</v>
      </c>
      <c r="C46" s="70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" x14ac:dyDescent="0.2">
      <c r="A47" s="1"/>
      <c r="B47" s="57" t="s">
        <v>52</v>
      </c>
      <c r="C47" s="58">
        <v>1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" x14ac:dyDescent="0.2">
      <c r="A48" s="1"/>
      <c r="B48" s="59" t="s">
        <v>53</v>
      </c>
      <c r="C48" s="60">
        <v>1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" x14ac:dyDescent="0.2">
      <c r="A49" s="1"/>
      <c r="B49" s="59" t="s">
        <v>54</v>
      </c>
      <c r="C49" s="60">
        <v>1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" x14ac:dyDescent="0.2">
      <c r="A50" s="1"/>
      <c r="B50" s="59" t="s">
        <v>55</v>
      </c>
      <c r="C50" s="60">
        <v>1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" x14ac:dyDescent="0.2">
      <c r="A51" s="1"/>
      <c r="B51" s="59" t="s">
        <v>56</v>
      </c>
      <c r="C51" s="60">
        <v>1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" x14ac:dyDescent="0.2">
      <c r="A52" s="1"/>
      <c r="B52" s="59" t="s">
        <v>57</v>
      </c>
      <c r="C52" s="60">
        <v>1.2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" x14ac:dyDescent="0.2">
      <c r="A53" s="1"/>
      <c r="B53" s="59" t="s">
        <v>58</v>
      </c>
      <c r="C53" s="60">
        <v>1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" x14ac:dyDescent="0.2">
      <c r="A54" s="1"/>
      <c r="B54" s="59" t="s">
        <v>59</v>
      </c>
      <c r="C54" s="60">
        <v>1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" x14ac:dyDescent="0.2">
      <c r="A55" s="1"/>
      <c r="B55" s="59" t="s">
        <v>60</v>
      </c>
      <c r="C55" s="60">
        <v>1.3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" x14ac:dyDescent="0.2">
      <c r="A56" s="1"/>
      <c r="B56" s="59" t="s">
        <v>61</v>
      </c>
      <c r="C56" s="60">
        <v>1.3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" x14ac:dyDescent="0.2">
      <c r="A57" s="1"/>
      <c r="B57" s="59" t="s">
        <v>62</v>
      </c>
      <c r="C57" s="60">
        <v>1.3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" x14ac:dyDescent="0.2">
      <c r="A58" s="1"/>
      <c r="B58" s="61" t="s">
        <v>63</v>
      </c>
      <c r="C58" s="62">
        <v>1.3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" x14ac:dyDescent="0.2">
      <c r="A60" s="1"/>
      <c r="B60" s="63" t="s">
        <v>64</v>
      </c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" x14ac:dyDescent="0.2">
      <c r="A61" s="1"/>
      <c r="B61" s="63" t="s">
        <v>65</v>
      </c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" x14ac:dyDescent="0.2">
      <c r="A62" s="1"/>
      <c r="B62" s="63" t="s">
        <v>66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" x14ac:dyDescent="0.2">
      <c r="A64" s="1"/>
      <c r="B64" s="64" t="s">
        <v>67</v>
      </c>
      <c r="C64" s="47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" x14ac:dyDescent="0.2">
      <c r="A65" s="1"/>
      <c r="B65" s="64" t="s">
        <v>68</v>
      </c>
      <c r="C65" s="47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5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15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15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15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  <row r="1001" spans="1:23" ht="15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</row>
    <row r="1002" spans="1:23" ht="15" x14ac:dyDescent="0.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</row>
    <row r="1003" spans="1:23" ht="15" x14ac:dyDescent="0.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</row>
    <row r="1004" spans="1:23" ht="15" x14ac:dyDescent="0.2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</row>
    <row r="1005" spans="1:23" ht="15" x14ac:dyDescent="0.2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</row>
    <row r="1006" spans="1:23" ht="15" x14ac:dyDescent="0.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</row>
    <row r="1007" spans="1:23" ht="15" x14ac:dyDescent="0.2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</row>
    <row r="1008" spans="1:23" ht="15" x14ac:dyDescent="0.2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</row>
    <row r="1009" spans="1:23" ht="15" x14ac:dyDescent="0.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</row>
    <row r="1010" spans="1:23" ht="15" x14ac:dyDescent="0.2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</row>
    <row r="1011" spans="1:23" ht="15" x14ac:dyDescent="0.2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</row>
    <row r="1012" spans="1:23" ht="15" x14ac:dyDescent="0.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</row>
    <row r="1013" spans="1:23" ht="15" x14ac:dyDescent="0.2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</row>
    <row r="1014" spans="1:23" ht="15" x14ac:dyDescent="0.2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</row>
    <row r="1015" spans="1:23" ht="15" x14ac:dyDescent="0.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</row>
    <row r="1016" spans="1:23" ht="15" x14ac:dyDescent="0.2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</row>
    <row r="1017" spans="1:23" ht="15" x14ac:dyDescent="0.2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</row>
    <row r="1018" spans="1:23" ht="15" x14ac:dyDescent="0.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</row>
    <row r="1019" spans="1:23" ht="15" x14ac:dyDescent="0.2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</row>
    <row r="1020" spans="1:23" ht="15" x14ac:dyDescent="0.2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</row>
    <row r="1021" spans="1:23" ht="15" x14ac:dyDescent="0.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</row>
    <row r="1022" spans="1:23" ht="15" x14ac:dyDescent="0.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</row>
  </sheetData>
  <mergeCells count="3">
    <mergeCell ref="C1:G2"/>
    <mergeCell ref="B30:C30"/>
    <mergeCell ref="B46:C46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price РФ</vt:lpstr>
      <vt:lpstr>price Москва</vt:lpstr>
      <vt:lpstr>price Петербург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Daniyar Bulatov</cp:lastModifiedBy>
  <cp:revision>1</cp:revision>
  <dcterms:created xsi:type="dcterms:W3CDTF">2025-06-23T08:33:50Z</dcterms:created>
  <dcterms:modified xsi:type="dcterms:W3CDTF">2026-07-09T13:06:14Z</dcterms:modified>
</cp:coreProperties>
</file>